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005" yWindow="150" windowWidth="23790" windowHeight="11775"/>
  </bookViews>
  <sheets>
    <sheet name="Lisa 1 " sheetId="2" r:id="rId1"/>
    <sheet name="Lisa 2" sheetId="1" r:id="rId2"/>
  </sheets>
  <definedNames>
    <definedName name="_xlnm.Print_Titles" localSheetId="1">'Lisa 2'!$A:$D,'Lisa 2'!$4:$5</definedName>
  </definedNames>
  <calcPr calcId="125725"/>
</workbook>
</file>

<file path=xl/calcChain.xml><?xml version="1.0" encoding="utf-8"?>
<calcChain xmlns="http://schemas.openxmlformats.org/spreadsheetml/2006/main">
  <c r="D7" i="2"/>
  <c r="K16"/>
  <c r="F7"/>
  <c r="L13"/>
  <c r="L8"/>
  <c r="L15"/>
  <c r="L7" s="1"/>
  <c r="F8"/>
  <c r="F13"/>
  <c r="F15"/>
  <c r="Q13"/>
  <c r="Q15"/>
  <c r="Q8"/>
  <c r="Q7" s="1"/>
  <c r="G8"/>
  <c r="G13"/>
  <c r="G7" s="1"/>
  <c r="G15"/>
  <c r="P15"/>
  <c r="R15"/>
  <c r="S15"/>
  <c r="R13"/>
  <c r="R8"/>
  <c r="R7" s="1"/>
  <c r="I16"/>
  <c r="D16" s="1"/>
  <c r="K17"/>
  <c r="H15"/>
  <c r="J15"/>
  <c r="M15"/>
  <c r="N15"/>
  <c r="O15"/>
  <c r="E15"/>
  <c r="I13"/>
  <c r="I8"/>
  <c r="D17"/>
  <c r="F49" i="1"/>
  <c r="G49"/>
  <c r="H49"/>
  <c r="I49"/>
  <c r="J49"/>
  <c r="K49"/>
  <c r="L49"/>
  <c r="M49"/>
  <c r="N49"/>
  <c r="O49"/>
  <c r="P49"/>
  <c r="Q49"/>
  <c r="R49"/>
  <c r="T49"/>
  <c r="U49"/>
  <c r="V49"/>
  <c r="W49"/>
  <c r="X49"/>
  <c r="Y49"/>
  <c r="Z49"/>
  <c r="AA49"/>
  <c r="AB49"/>
  <c r="AC49"/>
  <c r="AD49"/>
  <c r="AE49"/>
  <c r="AF49"/>
  <c r="E49"/>
  <c r="AD6"/>
  <c r="AD16"/>
  <c r="S16"/>
  <c r="S6"/>
  <c r="H16"/>
  <c r="H6"/>
  <c r="D45"/>
  <c r="H43"/>
  <c r="H37"/>
  <c r="H36" s="1"/>
  <c r="S47"/>
  <c r="S43" s="1"/>
  <c r="S49" s="1"/>
  <c r="AD36"/>
  <c r="AD37"/>
  <c r="AD43"/>
  <c r="S37"/>
  <c r="S36" s="1"/>
  <c r="D44"/>
  <c r="D46"/>
  <c r="D48"/>
  <c r="F43"/>
  <c r="G43"/>
  <c r="I43"/>
  <c r="J43"/>
  <c r="K43"/>
  <c r="L43"/>
  <c r="M43"/>
  <c r="N43"/>
  <c r="O43"/>
  <c r="P43"/>
  <c r="Q43"/>
  <c r="R43"/>
  <c r="T43"/>
  <c r="U43"/>
  <c r="V43"/>
  <c r="W43"/>
  <c r="X43"/>
  <c r="Y43"/>
  <c r="Z43"/>
  <c r="AA43"/>
  <c r="AB43"/>
  <c r="AC43"/>
  <c r="AE43"/>
  <c r="AF43"/>
  <c r="E43"/>
  <c r="I7" i="2" l="1"/>
  <c r="I15"/>
  <c r="D15" s="1"/>
  <c r="K15"/>
  <c r="D47" i="1"/>
  <c r="D43"/>
  <c r="D32" l="1"/>
  <c r="D41"/>
  <c r="D34"/>
  <c r="H13" i="2"/>
  <c r="J13"/>
  <c r="M13"/>
  <c r="N13"/>
  <c r="O13"/>
  <c r="P13"/>
  <c r="S13"/>
  <c r="E13"/>
  <c r="O8"/>
  <c r="O7" s="1"/>
  <c r="K14"/>
  <c r="K13" s="1"/>
  <c r="D14"/>
  <c r="W16" i="1"/>
  <c r="D30"/>
  <c r="D21"/>
  <c r="D22"/>
  <c r="D23"/>
  <c r="D24"/>
  <c r="D25"/>
  <c r="D26"/>
  <c r="D27"/>
  <c r="D28"/>
  <c r="D29"/>
  <c r="D17"/>
  <c r="D18"/>
  <c r="D19"/>
  <c r="D20"/>
  <c r="D31"/>
  <c r="D33"/>
  <c r="F37"/>
  <c r="F36" s="1"/>
  <c r="G37"/>
  <c r="I37"/>
  <c r="J37"/>
  <c r="J36" s="1"/>
  <c r="K37"/>
  <c r="K36" s="1"/>
  <c r="L37"/>
  <c r="L36" s="1"/>
  <c r="M37"/>
  <c r="M36" s="1"/>
  <c r="N37"/>
  <c r="N36" s="1"/>
  <c r="O37"/>
  <c r="O36" s="1"/>
  <c r="P37"/>
  <c r="P36" s="1"/>
  <c r="Q37"/>
  <c r="Q36" s="1"/>
  <c r="R37"/>
  <c r="R36" s="1"/>
  <c r="T37"/>
  <c r="T36" s="1"/>
  <c r="U37"/>
  <c r="U36" s="1"/>
  <c r="V37"/>
  <c r="V36" s="1"/>
  <c r="X37"/>
  <c r="X36" s="1"/>
  <c r="Y37"/>
  <c r="Y36" s="1"/>
  <c r="Z37"/>
  <c r="Z36" s="1"/>
  <c r="AA37"/>
  <c r="AA36" s="1"/>
  <c r="AB37"/>
  <c r="AB36" s="1"/>
  <c r="AC37"/>
  <c r="AC36" s="1"/>
  <c r="AE37"/>
  <c r="AE36" s="1"/>
  <c r="AF37"/>
  <c r="AF36" s="1"/>
  <c r="E37"/>
  <c r="D39"/>
  <c r="G36"/>
  <c r="I36"/>
  <c r="AB16"/>
  <c r="AB6"/>
  <c r="D40"/>
  <c r="D38"/>
  <c r="D37" l="1"/>
  <c r="D13" i="2"/>
  <c r="E36" i="1"/>
  <c r="D36" s="1"/>
  <c r="H8" i="2" l="1"/>
  <c r="H7" s="1"/>
  <c r="J8"/>
  <c r="J7" s="1"/>
  <c r="M8"/>
  <c r="M7" s="1"/>
  <c r="N8"/>
  <c r="N7" s="1"/>
  <c r="P8"/>
  <c r="P7" s="1"/>
  <c r="S8"/>
  <c r="S7" s="1"/>
  <c r="E8"/>
  <c r="E7" s="1"/>
  <c r="D10"/>
  <c r="D11"/>
  <c r="D12"/>
  <c r="D9"/>
  <c r="G6" i="1"/>
  <c r="G16"/>
  <c r="D13"/>
  <c r="D14"/>
  <c r="AE16"/>
  <c r="AE6"/>
  <c r="D9"/>
  <c r="D8"/>
  <c r="AC16"/>
  <c r="AC6"/>
  <c r="K12" i="2"/>
  <c r="K11"/>
  <c r="K10"/>
  <c r="K9"/>
  <c r="D42" i="1"/>
  <c r="D35"/>
  <c r="AF16"/>
  <c r="AA16"/>
  <c r="Z16"/>
  <c r="Y16"/>
  <c r="X16"/>
  <c r="V16"/>
  <c r="U16"/>
  <c r="T16"/>
  <c r="R16"/>
  <c r="Q16"/>
  <c r="P16"/>
  <c r="O16"/>
  <c r="N16"/>
  <c r="M16"/>
  <c r="L16"/>
  <c r="K16"/>
  <c r="J16"/>
  <c r="I16"/>
  <c r="F16"/>
  <c r="E16"/>
  <c r="D15"/>
  <c r="D12"/>
  <c r="AA6"/>
  <c r="D11"/>
  <c r="D10"/>
  <c r="D7"/>
  <c r="AF6"/>
  <c r="Z6"/>
  <c r="Y6"/>
  <c r="X6"/>
  <c r="V6"/>
  <c r="U6"/>
  <c r="T6"/>
  <c r="R6"/>
  <c r="Q6"/>
  <c r="P6"/>
  <c r="O6"/>
  <c r="N6"/>
  <c r="M6"/>
  <c r="L6"/>
  <c r="K6"/>
  <c r="I6"/>
  <c r="F6"/>
  <c r="E6"/>
  <c r="K8" i="2" l="1"/>
  <c r="K7" s="1"/>
  <c r="D8"/>
  <c r="D16" i="1"/>
  <c r="J6"/>
  <c r="D6" l="1"/>
  <c r="D49"/>
</calcChain>
</file>

<file path=xl/sharedStrings.xml><?xml version="1.0" encoding="utf-8"?>
<sst xmlns="http://schemas.openxmlformats.org/spreadsheetml/2006/main" count="158" uniqueCount="113">
  <si>
    <t>Vahendite ümberpaigutused Tartu linna 2014. a eelarves (eurodes)</t>
  </si>
  <si>
    <t>Tegevusala nimetus
ja eelarve liik</t>
  </si>
  <si>
    <t>Tegevusala</t>
  </si>
  <si>
    <t>eelarve liik*</t>
  </si>
  <si>
    <t>KOKKU KULUD</t>
  </si>
  <si>
    <t>rajatiste ja hoonete renoveerimine</t>
  </si>
  <si>
    <t>töötajate töötasu</t>
  </si>
  <si>
    <t>lepinguline töötasu</t>
  </si>
  <si>
    <t>erisoodustused</t>
  </si>
  <si>
    <t>maksud personalikuludelt</t>
  </si>
  <si>
    <t>administreerimiskulud</t>
  </si>
  <si>
    <t>uurimis- ja arendustööd</t>
  </si>
  <si>
    <t>lähetuskulud</t>
  </si>
  <si>
    <t>kooliruskulud</t>
  </si>
  <si>
    <t>koolitus riikliku toetuse arvel</t>
  </si>
  <si>
    <t>hoonete ja ruumide korrashoid</t>
  </si>
  <si>
    <t>sõidukite ülalpidamiskulud</t>
  </si>
  <si>
    <t>infotehnoloogia</t>
  </si>
  <si>
    <t>inventari maj. kulu</t>
  </si>
  <si>
    <t>toitlustamine</t>
  </si>
  <si>
    <t>meditsiinikulud</t>
  </si>
  <si>
    <t>õppevahendid</t>
  </si>
  <si>
    <t>vaba aja sisust. kulud</t>
  </si>
  <si>
    <t>muud majanduskulud</t>
  </si>
  <si>
    <t>e/a klassifikaator</t>
  </si>
  <si>
    <t>Haridusosakond, sh</t>
  </si>
  <si>
    <t>KOKKU ÜMBERPAIGUTUSED</t>
  </si>
  <si>
    <t>/allkirjastatud digitaalselt/</t>
  </si>
  <si>
    <t>Jüri Mölder</t>
  </si>
  <si>
    <t>Linnasekretär</t>
  </si>
  <si>
    <t>Tartu linna 2014. a eelarvesse laekunud sihtotstarbeliste  vahendite suunamine kulude katteks (eurodes)</t>
  </si>
  <si>
    <t>tegevusala kood</t>
  </si>
  <si>
    <t xml:space="preserve"> KOKKU TULUD</t>
  </si>
  <si>
    <t xml:space="preserve">KOKKU KULUD </t>
  </si>
  <si>
    <t>08201</t>
  </si>
  <si>
    <t>08203</t>
  </si>
  <si>
    <t>* 25 - majandamiseelarve põhitegevuse kulud</t>
  </si>
  <si>
    <t>09110</t>
  </si>
  <si>
    <t>Linnavarade osakond</t>
  </si>
  <si>
    <t>Osakonna ülalpidamiskulud</t>
  </si>
  <si>
    <t>01112</t>
  </si>
  <si>
    <t>maksu-, riigilõivu kulud</t>
  </si>
  <si>
    <t>Muu majandus</t>
  </si>
  <si>
    <t>04900</t>
  </si>
  <si>
    <t>Veetransport</t>
  </si>
  <si>
    <t>04520</t>
  </si>
  <si>
    <t>Elamumajanduse arendamine</t>
  </si>
  <si>
    <t>06100</t>
  </si>
  <si>
    <t>Laste muusika- ja kunstikoolid</t>
  </si>
  <si>
    <t>08105</t>
  </si>
  <si>
    <t>viivised, hüvitused</t>
  </si>
  <si>
    <t>Lasteaiad</t>
  </si>
  <si>
    <t>Muu haridus</t>
  </si>
  <si>
    <t>09800</t>
  </si>
  <si>
    <t>preemiad, stipendiumid</t>
  </si>
  <si>
    <t>kindlustushüvitis</t>
  </si>
  <si>
    <t>Linnavarade osakond, sh:</t>
  </si>
  <si>
    <t>ruumide korrashoid</t>
  </si>
  <si>
    <t>Raamatukogu</t>
  </si>
  <si>
    <t>aasta alguse jäägi arvel</t>
  </si>
  <si>
    <t>Sotsiaalabi osakond, sh</t>
  </si>
  <si>
    <t>vältimatu sotsiaalabi teenus</t>
  </si>
  <si>
    <t>sotsiaalteenus</t>
  </si>
  <si>
    <t>projekti PÖHAT  omafinantseeringu katteks</t>
  </si>
  <si>
    <t>Päevakeskus Kalda</t>
  </si>
  <si>
    <t>01600</t>
  </si>
  <si>
    <t>Rahandusosakond- kaasav eelarve</t>
  </si>
  <si>
    <t>Kultuuriosakond - kaasav eelarve</t>
  </si>
  <si>
    <t>Kivilinna Kool</t>
  </si>
  <si>
    <t>09212</t>
  </si>
  <si>
    <t>09220</t>
  </si>
  <si>
    <t>Tartu Maarja Kool</t>
  </si>
  <si>
    <t>09600</t>
  </si>
  <si>
    <t>09601</t>
  </si>
  <si>
    <t>Kesklinna Kool</t>
  </si>
  <si>
    <t>M. Reiniku Kool</t>
  </si>
  <si>
    <t>masinate ja seadmete hooldus</t>
  </si>
  <si>
    <t>Raatuse Kool</t>
  </si>
  <si>
    <t>Veeriku Kool</t>
  </si>
  <si>
    <t>M. Härma Gümnaasium</t>
  </si>
  <si>
    <t>Karlova Kool</t>
  </si>
  <si>
    <t>Variku Kool</t>
  </si>
  <si>
    <t>muu erivarustus</t>
  </si>
  <si>
    <t>Täiskasvanute Gümnaasium</t>
  </si>
  <si>
    <t>Vene Lütseum</t>
  </si>
  <si>
    <t>Variku Kool (VVlg2)</t>
  </si>
  <si>
    <t>Haridusosakond</t>
  </si>
  <si>
    <t>lähetused</t>
  </si>
  <si>
    <t>KOKKU TULUD ja KULUD</t>
  </si>
  <si>
    <t>* finantseerimiseelarve: 21 - põhitegevuse kulud, 11 - investeerimiskulud, majandamiseelarve põhgitegevuse kulud:  25 - saadud toetuste arvel, 23 - omatulude arvel</t>
  </si>
  <si>
    <t>M. H. Gümnaasium</t>
  </si>
  <si>
    <t>inventari soetamine</t>
  </si>
  <si>
    <t>08209</t>
  </si>
  <si>
    <t>Linnamajanduse osakond</t>
  </si>
  <si>
    <t>Linnamajanduse osakond, sh:</t>
  </si>
  <si>
    <t>teede ja tänavate korrashoid</t>
  </si>
  <si>
    <t>04510</t>
  </si>
  <si>
    <t>rajatiste korrashoid</t>
  </si>
  <si>
    <t>transpordikorraldus</t>
  </si>
  <si>
    <t>04512</t>
  </si>
  <si>
    <t>haljastus</t>
  </si>
  <si>
    <t>muu puuetega isikute sotsiaalne kaitse</t>
  </si>
  <si>
    <t>05400</t>
  </si>
  <si>
    <t>tänavavalgustus</t>
  </si>
  <si>
    <t>06400</t>
  </si>
  <si>
    <t>ametnike töötasu</t>
  </si>
  <si>
    <t>vara müük</t>
  </si>
  <si>
    <t>Tänavavalgustus</t>
  </si>
  <si>
    <t>renditulu</t>
  </si>
  <si>
    <t>rajatiste ülalpidamiskulud</t>
  </si>
  <si>
    <t>toetus põhitegevuseks</t>
  </si>
  <si>
    <t>laekumine majandustegevusest</t>
  </si>
  <si>
    <t>Muuseumid</t>
  </si>
</sst>
</file>

<file path=xl/styles.xml><?xml version="1.0" encoding="utf-8"?>
<styleSheet xmlns="http://schemas.openxmlformats.org/spreadsheetml/2006/main">
  <numFmts count="1">
    <numFmt numFmtId="164" formatCode="#,##0.0"/>
  </numFmts>
  <fonts count="22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0"/>
      <name val="Times New Roman"/>
      <family val="1"/>
      <charset val="186"/>
    </font>
    <font>
      <b/>
      <sz val="8"/>
      <name val="Arial"/>
      <family val="2"/>
    </font>
    <font>
      <i/>
      <sz val="10"/>
      <name val="Arial"/>
      <family val="2"/>
      <charset val="186"/>
    </font>
    <font>
      <sz val="10"/>
      <name val="Times New Roman"/>
      <family val="1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sz val="10"/>
      <color theme="1"/>
      <name val="Times New Roman"/>
      <family val="1"/>
      <charset val="186"/>
    </font>
    <font>
      <b/>
      <sz val="10"/>
      <name val="Arial"/>
      <family val="2"/>
      <charset val="186"/>
    </font>
    <font>
      <b/>
      <sz val="11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color theme="1"/>
      <name val="Calibri"/>
      <family val="2"/>
      <scheme val="minor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5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164" fontId="2" fillId="0" borderId="1" xfId="0" applyNumberFormat="1" applyFont="1" applyBorder="1" applyAlignment="1">
      <alignment horizontal="center" vertical="center" textRotation="90" wrapText="1"/>
    </xf>
    <xf numFmtId="0" fontId="4" fillId="0" borderId="0" xfId="0" applyFont="1" applyBorder="1"/>
    <xf numFmtId="0" fontId="4" fillId="0" borderId="0" xfId="0" applyFont="1"/>
    <xf numFmtId="0" fontId="5" fillId="0" borderId="5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7" fillId="0" borderId="7" xfId="0" applyFont="1" applyBorder="1"/>
    <xf numFmtId="0" fontId="5" fillId="0" borderId="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/>
    <xf numFmtId="0" fontId="8" fillId="0" borderId="9" xfId="0" applyFont="1" applyFill="1" applyBorder="1" applyAlignment="1">
      <alignment horizontal="left" wrapText="1"/>
    </xf>
    <xf numFmtId="0" fontId="9" fillId="0" borderId="9" xfId="0" quotePrefix="1" applyFont="1" applyFill="1" applyBorder="1" applyAlignment="1">
      <alignment horizontal="right"/>
    </xf>
    <xf numFmtId="0" fontId="9" fillId="0" borderId="10" xfId="0" quotePrefix="1" applyFont="1" applyFill="1" applyBorder="1" applyAlignment="1">
      <alignment horizontal="right"/>
    </xf>
    <xf numFmtId="0" fontId="10" fillId="0" borderId="0" xfId="0" applyFont="1" applyBorder="1"/>
    <xf numFmtId="0" fontId="10" fillId="0" borderId="0" xfId="0" applyFont="1"/>
    <xf numFmtId="0" fontId="12" fillId="0" borderId="13" xfId="0" quotePrefix="1" applyFont="1" applyFill="1" applyBorder="1" applyAlignment="1">
      <alignment horizontal="right"/>
    </xf>
    <xf numFmtId="0" fontId="6" fillId="0" borderId="14" xfId="0" quotePrefix="1" applyFont="1" applyFill="1" applyBorder="1" applyAlignment="1">
      <alignment horizontal="right"/>
    </xf>
    <xf numFmtId="0" fontId="11" fillId="0" borderId="1" xfId="1" applyFont="1" applyFill="1" applyBorder="1" applyAlignment="1">
      <alignment horizontal="right" wrapText="1"/>
    </xf>
    <xf numFmtId="0" fontId="11" fillId="0" borderId="1" xfId="1" quotePrefix="1" applyFont="1" applyFill="1" applyBorder="1" applyAlignment="1">
      <alignment horizontal="center"/>
    </xf>
    <xf numFmtId="0" fontId="6" fillId="0" borderId="16" xfId="0" quotePrefix="1" applyFont="1" applyFill="1" applyBorder="1" applyAlignment="1">
      <alignment horizontal="right"/>
    </xf>
    <xf numFmtId="0" fontId="12" fillId="0" borderId="1" xfId="0" quotePrefix="1" applyFont="1" applyFill="1" applyBorder="1" applyAlignment="1">
      <alignment horizontal="right"/>
    </xf>
    <xf numFmtId="0" fontId="6" fillId="0" borderId="2" xfId="0" quotePrefix="1" applyFont="1" applyFill="1" applyBorder="1" applyAlignment="1">
      <alignment horizontal="right"/>
    </xf>
    <xf numFmtId="0" fontId="10" fillId="0" borderId="19" xfId="0" applyFont="1" applyBorder="1"/>
    <xf numFmtId="0" fontId="11" fillId="0" borderId="20" xfId="0" applyFont="1" applyFill="1" applyBorder="1" applyAlignment="1">
      <alignment horizontal="right" wrapText="1"/>
    </xf>
    <xf numFmtId="0" fontId="12" fillId="0" borderId="20" xfId="0" quotePrefix="1" applyFont="1" applyFill="1" applyBorder="1" applyAlignment="1">
      <alignment horizontal="right"/>
    </xf>
    <xf numFmtId="0" fontId="12" fillId="0" borderId="21" xfId="0" quotePrefix="1" applyFont="1" applyFill="1" applyBorder="1" applyAlignment="1">
      <alignment horizontal="right"/>
    </xf>
    <xf numFmtId="0" fontId="10" fillId="0" borderId="24" xfId="0" applyFont="1" applyBorder="1"/>
    <xf numFmtId="0" fontId="7" fillId="0" borderId="9" xfId="0" applyFont="1" applyFill="1" applyBorder="1" applyAlignment="1">
      <alignment horizontal="left" wrapText="1"/>
    </xf>
    <xf numFmtId="0" fontId="5" fillId="0" borderId="9" xfId="0" applyFont="1" applyFill="1" applyBorder="1" applyAlignment="1">
      <alignment horizontal="left" wrapText="1"/>
    </xf>
    <xf numFmtId="0" fontId="6" fillId="0" borderId="9" xfId="0" quotePrefix="1" applyFont="1" applyFill="1" applyBorder="1" applyAlignment="1">
      <alignment horizontal="right"/>
    </xf>
    <xf numFmtId="0" fontId="6" fillId="0" borderId="10" xfId="0" quotePrefix="1" applyFont="1" applyFill="1" applyBorder="1" applyAlignment="1">
      <alignment horizontal="right"/>
    </xf>
    <xf numFmtId="0" fontId="0" fillId="0" borderId="25" xfId="0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6" fillId="0" borderId="0" xfId="0" quotePrefix="1" applyFont="1" applyFill="1" applyBorder="1" applyAlignment="1">
      <alignment horizontal="right"/>
    </xf>
    <xf numFmtId="3" fontId="7" fillId="0" borderId="0" xfId="0" applyNumberFormat="1" applyFont="1" applyFill="1" applyBorder="1"/>
    <xf numFmtId="164" fontId="4" fillId="0" borderId="0" xfId="0" applyNumberFormat="1" applyFont="1" applyFill="1" applyBorder="1"/>
    <xf numFmtId="0" fontId="5" fillId="0" borderId="0" xfId="0" quotePrefix="1" applyFont="1" applyFill="1" applyBorder="1" applyAlignment="1">
      <alignment wrapText="1"/>
    </xf>
    <xf numFmtId="0" fontId="5" fillId="0" borderId="0" xfId="0" applyFont="1"/>
    <xf numFmtId="0" fontId="14" fillId="0" borderId="0" xfId="0" applyFont="1"/>
    <xf numFmtId="0" fontId="15" fillId="0" borderId="0" xfId="0" applyFont="1" applyBorder="1"/>
    <xf numFmtId="164" fontId="15" fillId="0" borderId="0" xfId="0" applyNumberFormat="1" applyFont="1"/>
    <xf numFmtId="0" fontId="15" fillId="0" borderId="0" xfId="0" applyFont="1"/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" xfId="1" applyFont="1" applyFill="1" applyBorder="1" applyAlignment="1">
      <alignment horizontal="center" textRotation="90"/>
    </xf>
    <xf numFmtId="0" fontId="18" fillId="0" borderId="1" xfId="1" applyFont="1" applyFill="1" applyBorder="1" applyAlignment="1">
      <alignment horizontal="center" textRotation="90"/>
    </xf>
    <xf numFmtId="3" fontId="8" fillId="0" borderId="1" xfId="1" applyNumberFormat="1" applyFont="1" applyFill="1" applyBorder="1" applyAlignment="1">
      <alignment horizontal="center" textRotation="90" wrapText="1"/>
    </xf>
    <xf numFmtId="0" fontId="11" fillId="0" borderId="1" xfId="1" applyFont="1" applyFill="1" applyBorder="1" applyAlignment="1">
      <alignment horizontal="center" vertical="center" textRotation="90" wrapText="1"/>
    </xf>
    <xf numFmtId="0" fontId="8" fillId="0" borderId="1" xfId="1" applyFont="1" applyFill="1" applyBorder="1" applyAlignment="1">
      <alignment horizontal="center" textRotation="90" wrapText="1"/>
    </xf>
    <xf numFmtId="0" fontId="11" fillId="0" borderId="1" xfId="1" applyFont="1" applyFill="1" applyBorder="1" applyAlignment="1">
      <alignment horizontal="center" textRotation="90" wrapText="1"/>
    </xf>
    <xf numFmtId="0" fontId="18" fillId="0" borderId="1" xfId="1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left" wrapText="1"/>
    </xf>
    <xf numFmtId="0" fontId="8" fillId="0" borderId="1" xfId="1" applyFont="1" applyFill="1" applyBorder="1" applyAlignment="1">
      <alignment horizontal="center"/>
    </xf>
    <xf numFmtId="0" fontId="8" fillId="0" borderId="1" xfId="1" applyFont="1" applyFill="1" applyBorder="1"/>
    <xf numFmtId="3" fontId="8" fillId="0" borderId="1" xfId="1" applyNumberFormat="1" applyFont="1" applyFill="1" applyBorder="1"/>
    <xf numFmtId="0" fontId="19" fillId="0" borderId="0" xfId="0" applyFont="1"/>
    <xf numFmtId="0" fontId="11" fillId="0" borderId="1" xfId="1" applyFont="1" applyFill="1" applyBorder="1"/>
    <xf numFmtId="3" fontId="11" fillId="0" borderId="1" xfId="1" applyNumberFormat="1" applyFont="1" applyFill="1" applyBorder="1"/>
    <xf numFmtId="0" fontId="11" fillId="0" borderId="1" xfId="0" applyFont="1" applyFill="1" applyBorder="1" applyAlignment="1">
      <alignment horizontal="right" wrapText="1"/>
    </xf>
    <xf numFmtId="0" fontId="11" fillId="0" borderId="1" xfId="0" quotePrefix="1" applyFont="1" applyFill="1" applyBorder="1" applyAlignment="1">
      <alignment horizontal="center"/>
    </xf>
    <xf numFmtId="0" fontId="0" fillId="0" borderId="0" xfId="0" applyFont="1"/>
    <xf numFmtId="0" fontId="17" fillId="0" borderId="0" xfId="1" applyFont="1" applyFill="1" applyBorder="1"/>
    <xf numFmtId="3" fontId="8" fillId="0" borderId="0" xfId="1" applyNumberFormat="1" applyFont="1" applyFill="1" applyBorder="1"/>
    <xf numFmtId="0" fontId="18" fillId="0" borderId="0" xfId="1" applyFont="1" applyFill="1" applyBorder="1"/>
    <xf numFmtId="16" fontId="5" fillId="0" borderId="0" xfId="0" quotePrefix="1" applyNumberFormat="1" applyFont="1" applyBorder="1" applyAlignment="1">
      <alignment horizontal="left"/>
    </xf>
    <xf numFmtId="0" fontId="12" fillId="0" borderId="18" xfId="0" quotePrefix="1" applyFont="1" applyFill="1" applyBorder="1" applyAlignment="1">
      <alignment horizontal="right"/>
    </xf>
    <xf numFmtId="0" fontId="12" fillId="0" borderId="5" xfId="0" quotePrefix="1" applyFont="1" applyFill="1" applyBorder="1" applyAlignment="1">
      <alignment horizontal="right"/>
    </xf>
    <xf numFmtId="0" fontId="6" fillId="0" borderId="6" xfId="0" quotePrefix="1" applyFont="1" applyFill="1" applyBorder="1" applyAlignment="1">
      <alignment horizontal="right"/>
    </xf>
    <xf numFmtId="0" fontId="11" fillId="0" borderId="13" xfId="0" applyFont="1" applyFill="1" applyBorder="1" applyAlignment="1">
      <alignment horizontal="right" wrapText="1"/>
    </xf>
    <xf numFmtId="0" fontId="9" fillId="0" borderId="28" xfId="0" quotePrefix="1" applyFont="1" applyFill="1" applyBorder="1" applyAlignment="1">
      <alignment horizontal="right"/>
    </xf>
    <xf numFmtId="0" fontId="6" fillId="0" borderId="30" xfId="0" quotePrefix="1" applyFont="1" applyFill="1" applyBorder="1" applyAlignment="1">
      <alignment horizontal="right"/>
    </xf>
    <xf numFmtId="0" fontId="6" fillId="0" borderId="37" xfId="0" quotePrefix="1" applyFont="1" applyFill="1" applyBorder="1" applyAlignment="1">
      <alignment horizontal="right"/>
    </xf>
    <xf numFmtId="0" fontId="0" fillId="0" borderId="0" xfId="0" applyAlignment="1">
      <alignment horizontal="left" wrapText="1"/>
    </xf>
    <xf numFmtId="0" fontId="0" fillId="0" borderId="25" xfId="0" applyBorder="1" applyAlignment="1">
      <alignment wrapText="1"/>
    </xf>
    <xf numFmtId="0" fontId="0" fillId="0" borderId="0" xfId="0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3" fontId="8" fillId="0" borderId="1" xfId="1" applyNumberFormat="1" applyFont="1" applyFill="1" applyBorder="1" applyAlignment="1">
      <alignment horizontal="right"/>
    </xf>
    <xf numFmtId="3" fontId="20" fillId="0" borderId="11" xfId="0" applyNumberFormat="1" applyFont="1" applyFill="1" applyBorder="1"/>
    <xf numFmtId="3" fontId="20" fillId="0" borderId="12" xfId="0" quotePrefix="1" applyNumberFormat="1" applyFont="1" applyFill="1" applyBorder="1" applyAlignment="1">
      <alignment horizontal="right"/>
    </xf>
    <xf numFmtId="3" fontId="20" fillId="0" borderId="29" xfId="0" applyNumberFormat="1" applyFont="1" applyFill="1" applyBorder="1"/>
    <xf numFmtId="3" fontId="21" fillId="0" borderId="15" xfId="0" applyNumberFormat="1" applyFont="1" applyFill="1" applyBorder="1"/>
    <xf numFmtId="3" fontId="21" fillId="0" borderId="13" xfId="0" applyNumberFormat="1" applyFont="1" applyFill="1" applyBorder="1"/>
    <xf numFmtId="3" fontId="20" fillId="0" borderId="3" xfId="0" applyNumberFormat="1" applyFont="1" applyFill="1" applyBorder="1"/>
    <xf numFmtId="3" fontId="21" fillId="0" borderId="17" xfId="0" applyNumberFormat="1" applyFont="1" applyFill="1" applyBorder="1"/>
    <xf numFmtId="3" fontId="21" fillId="0" borderId="18" xfId="0" applyNumberFormat="1" applyFont="1" applyFill="1" applyBorder="1"/>
    <xf numFmtId="3" fontId="20" fillId="0" borderId="27" xfId="0" applyNumberFormat="1" applyFont="1" applyFill="1" applyBorder="1"/>
    <xf numFmtId="3" fontId="21" fillId="0" borderId="1" xfId="0" applyNumberFormat="1" applyFont="1" applyFill="1" applyBorder="1"/>
    <xf numFmtId="3" fontId="21" fillId="0" borderId="4" xfId="0" applyNumberFormat="1" applyFont="1" applyFill="1" applyBorder="1"/>
    <xf numFmtId="3" fontId="21" fillId="0" borderId="8" xfId="0" applyNumberFormat="1" applyFont="1" applyFill="1" applyBorder="1"/>
    <xf numFmtId="3" fontId="21" fillId="0" borderId="5" xfId="0" applyNumberFormat="1" applyFont="1" applyFill="1" applyBorder="1"/>
    <xf numFmtId="3" fontId="20" fillId="0" borderId="22" xfId="0" applyNumberFormat="1" applyFont="1" applyFill="1" applyBorder="1"/>
    <xf numFmtId="3" fontId="21" fillId="0" borderId="23" xfId="0" quotePrefix="1" applyNumberFormat="1" applyFont="1" applyFill="1" applyBorder="1" applyAlignment="1">
      <alignment horizontal="right"/>
    </xf>
    <xf numFmtId="3" fontId="21" fillId="0" borderId="20" xfId="0" quotePrefix="1" applyNumberFormat="1" applyFont="1" applyFill="1" applyBorder="1" applyAlignment="1">
      <alignment horizontal="right"/>
    </xf>
    <xf numFmtId="3" fontId="20" fillId="0" borderId="12" xfId="0" applyNumberFormat="1" applyFont="1" applyFill="1" applyBorder="1"/>
    <xf numFmtId="3" fontId="21" fillId="0" borderId="33" xfId="0" applyNumberFormat="1" applyFont="1" applyFill="1" applyBorder="1"/>
    <xf numFmtId="3" fontId="21" fillId="0" borderId="38" xfId="0" applyNumberFormat="1" applyFont="1" applyFill="1" applyBorder="1"/>
    <xf numFmtId="3" fontId="20" fillId="0" borderId="26" xfId="0" applyNumberFormat="1" applyFont="1" applyFill="1" applyBorder="1"/>
    <xf numFmtId="3" fontId="21" fillId="0" borderId="34" xfId="0" applyNumberFormat="1" applyFont="1" applyFill="1" applyBorder="1"/>
    <xf numFmtId="3" fontId="21" fillId="0" borderId="20" xfId="0" applyNumberFormat="1" applyFont="1" applyFill="1" applyBorder="1"/>
    <xf numFmtId="3" fontId="20" fillId="0" borderId="32" xfId="0" applyNumberFormat="1" applyFont="1" applyFill="1" applyBorder="1"/>
    <xf numFmtId="3" fontId="20" fillId="0" borderId="13" xfId="0" applyNumberFormat="1" applyFont="1" applyFill="1" applyBorder="1"/>
    <xf numFmtId="3" fontId="21" fillId="0" borderId="3" xfId="0" applyNumberFormat="1" applyFont="1" applyFill="1" applyBorder="1"/>
    <xf numFmtId="3" fontId="20" fillId="0" borderId="35" xfId="0" applyNumberFormat="1" applyFont="1" applyFill="1" applyBorder="1"/>
    <xf numFmtId="3" fontId="20" fillId="0" borderId="36" xfId="0" applyNumberFormat="1" applyFont="1" applyFill="1" applyBorder="1"/>
    <xf numFmtId="3" fontId="21" fillId="0" borderId="31" xfId="0" applyNumberFormat="1" applyFont="1" applyFill="1" applyBorder="1"/>
    <xf numFmtId="3" fontId="20" fillId="0" borderId="9" xfId="0" applyNumberFormat="1" applyFont="1" applyFill="1" applyBorder="1"/>
    <xf numFmtId="3" fontId="20" fillId="0" borderId="11" xfId="0" quotePrefix="1" applyNumberFormat="1" applyFont="1" applyFill="1" applyBorder="1" applyAlignment="1">
      <alignment horizontal="right"/>
    </xf>
    <xf numFmtId="3" fontId="21" fillId="0" borderId="12" xfId="0" applyNumberFormat="1" applyFont="1" applyFill="1" applyBorder="1"/>
    <xf numFmtId="0" fontId="9" fillId="0" borderId="13" xfId="0" quotePrefix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 wrapText="1"/>
    </xf>
    <xf numFmtId="0" fontId="9" fillId="0" borderId="1" xfId="0" quotePrefix="1" applyFont="1" applyFill="1" applyBorder="1" applyAlignment="1">
      <alignment horizontal="right"/>
    </xf>
    <xf numFmtId="3" fontId="20" fillId="0" borderId="1" xfId="0" applyNumberFormat="1" applyFont="1" applyFill="1" applyBorder="1"/>
    <xf numFmtId="0" fontId="7" fillId="0" borderId="20" xfId="0" applyFont="1" applyFill="1" applyBorder="1" applyAlignment="1">
      <alignment horizontal="left" wrapText="1"/>
    </xf>
    <xf numFmtId="0" fontId="9" fillId="0" borderId="20" xfId="0" quotePrefix="1" applyFont="1" applyFill="1" applyBorder="1" applyAlignment="1">
      <alignment horizontal="right"/>
    </xf>
    <xf numFmtId="0" fontId="5" fillId="0" borderId="13" xfId="0" applyFont="1" applyFill="1" applyBorder="1" applyAlignment="1">
      <alignment horizontal="right" wrapText="1"/>
    </xf>
    <xf numFmtId="0" fontId="6" fillId="0" borderId="13" xfId="0" quotePrefix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 wrapText="1"/>
    </xf>
    <xf numFmtId="0" fontId="6" fillId="0" borderId="1" xfId="0" quotePrefix="1" applyFont="1" applyFill="1" applyBorder="1" applyAlignment="1">
      <alignment horizontal="right"/>
    </xf>
    <xf numFmtId="0" fontId="5" fillId="0" borderId="5" xfId="0" applyFont="1" applyFill="1" applyBorder="1" applyAlignment="1">
      <alignment horizontal="right" wrapText="1"/>
    </xf>
    <xf numFmtId="0" fontId="6" fillId="0" borderId="5" xfId="0" quotePrefix="1" applyFont="1" applyFill="1" applyBorder="1" applyAlignment="1">
      <alignment horizontal="right"/>
    </xf>
    <xf numFmtId="0" fontId="5" fillId="0" borderId="18" xfId="0" applyFont="1" applyFill="1" applyBorder="1" applyAlignment="1">
      <alignment horizontal="right" wrapText="1"/>
    </xf>
    <xf numFmtId="0" fontId="6" fillId="0" borderId="18" xfId="0" quotePrefix="1" applyFont="1" applyFill="1" applyBorder="1" applyAlignment="1">
      <alignment horizontal="right"/>
    </xf>
    <xf numFmtId="0" fontId="6" fillId="0" borderId="39" xfId="0" quotePrefix="1" applyFont="1" applyFill="1" applyBorder="1" applyAlignment="1">
      <alignment horizontal="right"/>
    </xf>
    <xf numFmtId="0" fontId="5" fillId="0" borderId="5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 wrapText="1"/>
    </xf>
    <xf numFmtId="0" fontId="9" fillId="0" borderId="14" xfId="0" quotePrefix="1" applyFont="1" applyFill="1" applyBorder="1" applyAlignment="1">
      <alignment horizontal="right"/>
    </xf>
    <xf numFmtId="0" fontId="9" fillId="0" borderId="2" xfId="0" quotePrefix="1" applyFont="1" applyFill="1" applyBorder="1" applyAlignment="1">
      <alignment horizontal="right"/>
    </xf>
    <xf numFmtId="3" fontId="20" fillId="0" borderId="40" xfId="0" applyNumberFormat="1" applyFont="1" applyFill="1" applyBorder="1"/>
    <xf numFmtId="0" fontId="11" fillId="0" borderId="18" xfId="0" applyFont="1" applyFill="1" applyBorder="1" applyAlignment="1">
      <alignment horizontal="right" wrapText="1"/>
    </xf>
    <xf numFmtId="0" fontId="9" fillId="0" borderId="18" xfId="0" quotePrefix="1" applyFont="1" applyFill="1" applyBorder="1" applyAlignment="1">
      <alignment horizontal="right"/>
    </xf>
    <xf numFmtId="0" fontId="9" fillId="0" borderId="16" xfId="0" quotePrefix="1" applyFont="1" applyFill="1" applyBorder="1" applyAlignment="1">
      <alignment horizontal="right"/>
    </xf>
    <xf numFmtId="3" fontId="20" fillId="0" borderId="18" xfId="0" applyNumberFormat="1" applyFont="1" applyFill="1" applyBorder="1"/>
    <xf numFmtId="0" fontId="17" fillId="0" borderId="1" xfId="1" applyFont="1" applyFill="1" applyBorder="1" applyAlignment="1">
      <alignment horizontal="left" wrapText="1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1" fillId="0" borderId="25" xfId="0" applyFont="1" applyFill="1" applyBorder="1" applyAlignment="1">
      <alignment horizontal="left" wrapText="1"/>
    </xf>
    <xf numFmtId="0" fontId="14" fillId="0" borderId="25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24"/>
  <sheetViews>
    <sheetView tabSelected="1" workbookViewId="0">
      <selection activeCell="A7" sqref="A7"/>
    </sheetView>
  </sheetViews>
  <sheetFormatPr defaultRowHeight="15"/>
  <cols>
    <col min="1" max="1" width="22.7109375" customWidth="1"/>
    <col min="2" max="2" width="6" bestFit="1" customWidth="1"/>
    <col min="3" max="3" width="3.5703125" bestFit="1" customWidth="1"/>
    <col min="4" max="4" width="6.42578125" bestFit="1" customWidth="1"/>
    <col min="5" max="5" width="7.7109375" bestFit="1" customWidth="1"/>
    <col min="6" max="10" width="7.7109375" customWidth="1"/>
    <col min="11" max="11" width="6.42578125" bestFit="1" customWidth="1"/>
    <col min="12" max="12" width="8.42578125" customWidth="1"/>
    <col min="13" max="14" width="6.42578125" bestFit="1" customWidth="1"/>
    <col min="15" max="18" width="6.42578125" customWidth="1"/>
    <col min="19" max="19" width="6.42578125" bestFit="1" customWidth="1"/>
  </cols>
  <sheetData>
    <row r="3" spans="1:19" ht="38.25" customHeight="1">
      <c r="B3" s="3"/>
      <c r="C3" s="3"/>
      <c r="D3" s="3"/>
      <c r="E3" s="147" t="s">
        <v>30</v>
      </c>
      <c r="F3" s="148"/>
      <c r="G3" s="148"/>
      <c r="H3" s="148"/>
      <c r="I3" s="148"/>
      <c r="J3" s="148"/>
      <c r="K3" s="148"/>
      <c r="L3" s="148"/>
      <c r="M3" s="148"/>
      <c r="N3" s="3"/>
      <c r="O3" s="3"/>
      <c r="P3" s="3"/>
      <c r="Q3" s="3"/>
      <c r="R3" s="3"/>
      <c r="S3" s="3"/>
    </row>
    <row r="4" spans="1:19">
      <c r="A4" s="54"/>
      <c r="B4" s="55"/>
      <c r="C4" s="55"/>
      <c r="D4" s="55"/>
      <c r="E4" s="55"/>
      <c r="F4" s="88"/>
      <c r="G4" s="88"/>
      <c r="H4" s="55"/>
      <c r="I4" s="88"/>
      <c r="J4" s="55"/>
      <c r="K4" s="55"/>
      <c r="L4" s="88"/>
      <c r="M4" s="55"/>
      <c r="N4" s="55"/>
      <c r="O4" s="88"/>
      <c r="P4" s="55"/>
      <c r="Q4" s="88"/>
      <c r="R4" s="88"/>
      <c r="S4" s="55"/>
    </row>
    <row r="5" spans="1:19" ht="99">
      <c r="A5" s="56"/>
      <c r="B5" s="57" t="s">
        <v>31</v>
      </c>
      <c r="C5" s="57" t="s">
        <v>3</v>
      </c>
      <c r="D5" s="58" t="s">
        <v>32</v>
      </c>
      <c r="E5" s="59" t="s">
        <v>110</v>
      </c>
      <c r="F5" s="59" t="s">
        <v>111</v>
      </c>
      <c r="G5" s="59" t="s">
        <v>108</v>
      </c>
      <c r="H5" s="59" t="s">
        <v>55</v>
      </c>
      <c r="I5" s="59" t="s">
        <v>106</v>
      </c>
      <c r="J5" s="59" t="s">
        <v>59</v>
      </c>
      <c r="K5" s="60" t="s">
        <v>33</v>
      </c>
      <c r="L5" s="61" t="s">
        <v>105</v>
      </c>
      <c r="M5" s="61" t="s">
        <v>6</v>
      </c>
      <c r="N5" s="7" t="s">
        <v>9</v>
      </c>
      <c r="O5" s="7" t="s">
        <v>87</v>
      </c>
      <c r="P5" s="7" t="s">
        <v>57</v>
      </c>
      <c r="Q5" s="7" t="s">
        <v>109</v>
      </c>
      <c r="R5" s="7" t="s">
        <v>16</v>
      </c>
      <c r="S5" s="11" t="s">
        <v>22</v>
      </c>
    </row>
    <row r="6" spans="1:19">
      <c r="A6" s="62"/>
      <c r="B6" s="62"/>
      <c r="C6" s="62"/>
      <c r="D6" s="63"/>
      <c r="E6" s="63">
        <v>3500</v>
      </c>
      <c r="F6" s="63">
        <v>3232</v>
      </c>
      <c r="G6" s="63">
        <v>3233</v>
      </c>
      <c r="H6" s="63">
        <v>3888</v>
      </c>
      <c r="I6" s="63">
        <v>3811</v>
      </c>
      <c r="J6" s="63"/>
      <c r="K6" s="63"/>
      <c r="L6" s="64">
        <v>5001</v>
      </c>
      <c r="M6" s="64">
        <v>5002</v>
      </c>
      <c r="N6" s="19">
        <v>506</v>
      </c>
      <c r="O6" s="19">
        <v>5503</v>
      </c>
      <c r="P6" s="19">
        <v>5511</v>
      </c>
      <c r="Q6" s="19">
        <v>5512</v>
      </c>
      <c r="R6" s="19">
        <v>5513</v>
      </c>
      <c r="S6" s="19">
        <v>5525</v>
      </c>
    </row>
    <row r="7" spans="1:19" ht="29.25">
      <c r="A7" s="146" t="s">
        <v>88</v>
      </c>
      <c r="B7" s="62"/>
      <c r="C7" s="62"/>
      <c r="D7" s="68">
        <f>SUM(E7:J7)</f>
        <v>47851</v>
      </c>
      <c r="E7" s="90">
        <f>SUM(E8,E13,E15)</f>
        <v>18138</v>
      </c>
      <c r="F7" s="90">
        <f t="shared" ref="F7:S7" si="0">SUM(F8,F13,F15)</f>
        <v>268</v>
      </c>
      <c r="G7" s="90">
        <f t="shared" si="0"/>
        <v>7145</v>
      </c>
      <c r="H7" s="90">
        <f t="shared" si="0"/>
        <v>8200</v>
      </c>
      <c r="I7" s="90">
        <f t="shared" si="0"/>
        <v>1600</v>
      </c>
      <c r="J7" s="90">
        <f t="shared" si="0"/>
        <v>12500</v>
      </c>
      <c r="K7" s="90">
        <f t="shared" si="0"/>
        <v>47851</v>
      </c>
      <c r="L7" s="90">
        <f t="shared" si="0"/>
        <v>200</v>
      </c>
      <c r="M7" s="90">
        <f t="shared" si="0"/>
        <v>2118</v>
      </c>
      <c r="N7" s="90">
        <f t="shared" si="0"/>
        <v>788</v>
      </c>
      <c r="O7" s="90">
        <f t="shared" si="0"/>
        <v>5300</v>
      </c>
      <c r="P7" s="90">
        <f t="shared" si="0"/>
        <v>20700</v>
      </c>
      <c r="Q7" s="90">
        <f t="shared" si="0"/>
        <v>7145</v>
      </c>
      <c r="R7" s="90">
        <f t="shared" si="0"/>
        <v>1600</v>
      </c>
      <c r="S7" s="90">
        <f t="shared" si="0"/>
        <v>10000</v>
      </c>
    </row>
    <row r="8" spans="1:19" s="69" customFormat="1">
      <c r="A8" s="65" t="s">
        <v>56</v>
      </c>
      <c r="B8" s="66"/>
      <c r="C8" s="67"/>
      <c r="D8" s="68">
        <f>SUM(E8:J8)</f>
        <v>20700</v>
      </c>
      <c r="E8" s="68">
        <f>SUM(E9:E12)</f>
        <v>0</v>
      </c>
      <c r="F8" s="68">
        <f>SUM(F9:F12)</f>
        <v>0</v>
      </c>
      <c r="G8" s="68">
        <f>SUM(G9:G12)</f>
        <v>0</v>
      </c>
      <c r="H8" s="68">
        <f t="shared" ref="H8:S8" si="1">SUM(H9:H12)</f>
        <v>8200</v>
      </c>
      <c r="I8" s="68">
        <f t="shared" ref="I8" si="2">SUM(I9:I12)</f>
        <v>0</v>
      </c>
      <c r="J8" s="68">
        <f t="shared" si="1"/>
        <v>12500</v>
      </c>
      <c r="K8" s="68">
        <f t="shared" si="1"/>
        <v>20700</v>
      </c>
      <c r="L8" s="68">
        <f t="shared" ref="L8" si="3">SUM(L9:L12)</f>
        <v>0</v>
      </c>
      <c r="M8" s="68">
        <f t="shared" si="1"/>
        <v>0</v>
      </c>
      <c r="N8" s="68">
        <f t="shared" si="1"/>
        <v>0</v>
      </c>
      <c r="O8" s="68">
        <f t="shared" si="1"/>
        <v>0</v>
      </c>
      <c r="P8" s="68">
        <f t="shared" si="1"/>
        <v>20700</v>
      </c>
      <c r="Q8" s="68">
        <f t="shared" ref="Q8" si="4">SUM(Q9:Q12)</f>
        <v>0</v>
      </c>
      <c r="R8" s="68">
        <f t="shared" ref="R8" si="5">SUM(R9:R12)</f>
        <v>0</v>
      </c>
      <c r="S8" s="68">
        <f t="shared" si="1"/>
        <v>0</v>
      </c>
    </row>
    <row r="9" spans="1:19" s="69" customFormat="1">
      <c r="A9" s="29" t="s">
        <v>42</v>
      </c>
      <c r="B9" s="30" t="s">
        <v>43</v>
      </c>
      <c r="C9" s="70">
        <v>25</v>
      </c>
      <c r="D9" s="68">
        <f>SUM(E9:J9)</f>
        <v>3500</v>
      </c>
      <c r="E9" s="71"/>
      <c r="F9" s="71"/>
      <c r="G9" s="71"/>
      <c r="H9" s="71">
        <v>3500</v>
      </c>
      <c r="I9" s="71"/>
      <c r="J9" s="71"/>
      <c r="K9" s="68">
        <f>SUM(M9:S9)</f>
        <v>3500</v>
      </c>
      <c r="L9" s="68"/>
      <c r="M9" s="71"/>
      <c r="N9" s="71"/>
      <c r="O9" s="71"/>
      <c r="P9" s="71">
        <v>3500</v>
      </c>
      <c r="Q9" s="71"/>
      <c r="R9" s="71"/>
      <c r="S9" s="71"/>
    </row>
    <row r="10" spans="1:19" s="74" customFormat="1" ht="26.25">
      <c r="A10" s="72" t="s">
        <v>46</v>
      </c>
      <c r="B10" s="73" t="s">
        <v>47</v>
      </c>
      <c r="C10" s="70">
        <v>25</v>
      </c>
      <c r="D10" s="68">
        <f t="shared" ref="D10:D17" si="6">SUM(E10:J10)</f>
        <v>1700</v>
      </c>
      <c r="E10" s="71"/>
      <c r="F10" s="71"/>
      <c r="G10" s="71"/>
      <c r="H10" s="71">
        <v>1700</v>
      </c>
      <c r="I10" s="71"/>
      <c r="J10" s="71"/>
      <c r="K10" s="68">
        <f>SUM(M10:S10)</f>
        <v>1700</v>
      </c>
      <c r="L10" s="68"/>
      <c r="M10" s="71"/>
      <c r="N10" s="71"/>
      <c r="O10" s="71"/>
      <c r="P10" s="71">
        <v>1700</v>
      </c>
      <c r="Q10" s="71"/>
      <c r="R10" s="71"/>
      <c r="S10" s="71"/>
    </row>
    <row r="11" spans="1:19" s="74" customFormat="1">
      <c r="A11" s="72" t="s">
        <v>58</v>
      </c>
      <c r="B11" s="73" t="s">
        <v>34</v>
      </c>
      <c r="C11" s="70">
        <v>25</v>
      </c>
      <c r="D11" s="68">
        <f t="shared" si="6"/>
        <v>3000</v>
      </c>
      <c r="E11" s="71"/>
      <c r="F11" s="71"/>
      <c r="G11" s="71"/>
      <c r="H11" s="71">
        <v>3000</v>
      </c>
      <c r="I11" s="71"/>
      <c r="J11" s="71"/>
      <c r="K11" s="68">
        <f>SUM(M11:S11)</f>
        <v>3000</v>
      </c>
      <c r="L11" s="68"/>
      <c r="M11" s="71"/>
      <c r="N11" s="71"/>
      <c r="O11" s="71"/>
      <c r="P11" s="71">
        <v>3000</v>
      </c>
      <c r="Q11" s="71"/>
      <c r="R11" s="71"/>
      <c r="S11" s="71"/>
    </row>
    <row r="12" spans="1:19" s="74" customFormat="1">
      <c r="A12" s="72" t="s">
        <v>51</v>
      </c>
      <c r="B12" s="73" t="s">
        <v>37</v>
      </c>
      <c r="C12" s="70">
        <v>25</v>
      </c>
      <c r="D12" s="68">
        <f t="shared" si="6"/>
        <v>12500</v>
      </c>
      <c r="E12" s="71"/>
      <c r="F12" s="71"/>
      <c r="G12" s="71"/>
      <c r="H12" s="71"/>
      <c r="I12" s="71"/>
      <c r="J12" s="71">
        <v>12500</v>
      </c>
      <c r="K12" s="68">
        <f>SUM(M12:S12)</f>
        <v>12500</v>
      </c>
      <c r="L12" s="68"/>
      <c r="M12" s="71"/>
      <c r="N12" s="71"/>
      <c r="O12" s="71"/>
      <c r="P12" s="71">
        <v>12500</v>
      </c>
      <c r="Q12" s="71"/>
      <c r="R12" s="71"/>
      <c r="S12" s="71"/>
    </row>
    <row r="13" spans="1:19" s="74" customFormat="1">
      <c r="A13" s="89" t="s">
        <v>86</v>
      </c>
      <c r="B13" s="73"/>
      <c r="C13" s="70"/>
      <c r="D13" s="68">
        <f t="shared" si="6"/>
        <v>18138</v>
      </c>
      <c r="E13" s="68">
        <f>SUM(E14)</f>
        <v>18138</v>
      </c>
      <c r="F13" s="68">
        <f>SUM(F14)</f>
        <v>0</v>
      </c>
      <c r="G13" s="68">
        <f>SUM(G14)</f>
        <v>0</v>
      </c>
      <c r="H13" s="68">
        <f t="shared" ref="H13:S13" si="7">SUM(H14)</f>
        <v>0</v>
      </c>
      <c r="I13" s="68">
        <f t="shared" si="7"/>
        <v>0</v>
      </c>
      <c r="J13" s="68">
        <f t="shared" si="7"/>
        <v>0</v>
      </c>
      <c r="K13" s="68">
        <f t="shared" si="7"/>
        <v>18138</v>
      </c>
      <c r="L13" s="68">
        <f t="shared" si="7"/>
        <v>0</v>
      </c>
      <c r="M13" s="68">
        <f t="shared" si="7"/>
        <v>2118</v>
      </c>
      <c r="N13" s="68">
        <f t="shared" si="7"/>
        <v>720</v>
      </c>
      <c r="O13" s="68">
        <f t="shared" si="7"/>
        <v>5300</v>
      </c>
      <c r="P13" s="68">
        <f t="shared" si="7"/>
        <v>0</v>
      </c>
      <c r="Q13" s="68">
        <f t="shared" si="7"/>
        <v>0</v>
      </c>
      <c r="R13" s="68">
        <f t="shared" si="7"/>
        <v>0</v>
      </c>
      <c r="S13" s="68">
        <f t="shared" si="7"/>
        <v>10000</v>
      </c>
    </row>
    <row r="14" spans="1:19" s="74" customFormat="1">
      <c r="A14" s="72" t="s">
        <v>77</v>
      </c>
      <c r="B14" s="73" t="s">
        <v>69</v>
      </c>
      <c r="C14" s="70">
        <v>25</v>
      </c>
      <c r="D14" s="68">
        <f t="shared" si="6"/>
        <v>18138</v>
      </c>
      <c r="E14" s="71">
        <v>18138</v>
      </c>
      <c r="F14" s="71"/>
      <c r="G14" s="71"/>
      <c r="H14" s="71"/>
      <c r="I14" s="71"/>
      <c r="J14" s="71"/>
      <c r="K14" s="68">
        <f t="shared" ref="K14" si="8">SUM(M14:S14)</f>
        <v>18138</v>
      </c>
      <c r="L14" s="68"/>
      <c r="M14" s="71">
        <v>2118</v>
      </c>
      <c r="N14" s="71">
        <v>720</v>
      </c>
      <c r="O14" s="71">
        <v>5300</v>
      </c>
      <c r="P14" s="71"/>
      <c r="Q14" s="71"/>
      <c r="R14" s="71"/>
      <c r="S14" s="71">
        <v>10000</v>
      </c>
    </row>
    <row r="15" spans="1:19" s="74" customFormat="1">
      <c r="A15" s="89" t="s">
        <v>93</v>
      </c>
      <c r="B15" s="73"/>
      <c r="C15" s="70"/>
      <c r="D15" s="68">
        <f t="shared" si="6"/>
        <v>9013</v>
      </c>
      <c r="E15" s="68">
        <f t="shared" ref="E15:S15" si="9">SUM(E16:E17)</f>
        <v>0</v>
      </c>
      <c r="F15" s="68">
        <f t="shared" si="9"/>
        <v>268</v>
      </c>
      <c r="G15" s="68">
        <f t="shared" si="9"/>
        <v>7145</v>
      </c>
      <c r="H15" s="68">
        <f t="shared" si="9"/>
        <v>0</v>
      </c>
      <c r="I15" s="68">
        <f t="shared" si="9"/>
        <v>1600</v>
      </c>
      <c r="J15" s="68">
        <f t="shared" si="9"/>
        <v>0</v>
      </c>
      <c r="K15" s="68">
        <f t="shared" si="9"/>
        <v>9013</v>
      </c>
      <c r="L15" s="68">
        <f t="shared" si="9"/>
        <v>200</v>
      </c>
      <c r="M15" s="68">
        <f t="shared" si="9"/>
        <v>0</v>
      </c>
      <c r="N15" s="68">
        <f t="shared" si="9"/>
        <v>68</v>
      </c>
      <c r="O15" s="68">
        <f t="shared" si="9"/>
        <v>0</v>
      </c>
      <c r="P15" s="68">
        <f t="shared" si="9"/>
        <v>0</v>
      </c>
      <c r="Q15" s="68">
        <f t="shared" si="9"/>
        <v>7145</v>
      </c>
      <c r="R15" s="68">
        <f t="shared" si="9"/>
        <v>1600</v>
      </c>
      <c r="S15" s="68">
        <f t="shared" si="9"/>
        <v>0</v>
      </c>
    </row>
    <row r="16" spans="1:19" s="74" customFormat="1">
      <c r="A16" s="72" t="s">
        <v>39</v>
      </c>
      <c r="B16" s="73" t="s">
        <v>40</v>
      </c>
      <c r="C16" s="70">
        <v>25</v>
      </c>
      <c r="D16" s="68">
        <f t="shared" si="6"/>
        <v>1868</v>
      </c>
      <c r="E16" s="71"/>
      <c r="F16" s="71">
        <v>268</v>
      </c>
      <c r="G16" s="71"/>
      <c r="H16" s="71"/>
      <c r="I16" s="71">
        <f>1600</f>
        <v>1600</v>
      </c>
      <c r="J16" s="71"/>
      <c r="K16" s="68">
        <f>SUM(L16:S16)</f>
        <v>1868</v>
      </c>
      <c r="L16" s="71">
        <v>200</v>
      </c>
      <c r="M16" s="71"/>
      <c r="N16" s="71">
        <v>68</v>
      </c>
      <c r="O16" s="71"/>
      <c r="P16" s="71"/>
      <c r="Q16" s="71"/>
      <c r="R16" s="71">
        <v>1600</v>
      </c>
      <c r="S16" s="71"/>
    </row>
    <row r="17" spans="1:20" s="74" customFormat="1">
      <c r="A17" s="72" t="s">
        <v>107</v>
      </c>
      <c r="B17" s="73" t="s">
        <v>104</v>
      </c>
      <c r="C17" s="70">
        <v>25</v>
      </c>
      <c r="D17" s="68">
        <f t="shared" si="6"/>
        <v>7145</v>
      </c>
      <c r="E17" s="71"/>
      <c r="F17" s="71"/>
      <c r="G17" s="71">
        <v>7145</v>
      </c>
      <c r="H17" s="71"/>
      <c r="I17" s="71"/>
      <c r="J17" s="71"/>
      <c r="K17" s="68">
        <f>SUM(M17:S17)</f>
        <v>7145</v>
      </c>
      <c r="L17" s="68"/>
      <c r="M17" s="71"/>
      <c r="N17" s="71"/>
      <c r="O17" s="71"/>
      <c r="P17" s="71"/>
      <c r="Q17" s="71">
        <v>7145</v>
      </c>
      <c r="R17" s="71"/>
      <c r="S17" s="71"/>
    </row>
    <row r="18" spans="1:20">
      <c r="A18" s="75"/>
      <c r="B18" s="75"/>
      <c r="C18" s="75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</row>
    <row r="19" spans="1:20">
      <c r="A19" s="77" t="s">
        <v>36</v>
      </c>
      <c r="T19" s="4"/>
    </row>
    <row r="20" spans="1:20">
      <c r="A20" s="77"/>
      <c r="T20" s="4"/>
    </row>
    <row r="21" spans="1:20">
      <c r="A21" s="78" t="s">
        <v>27</v>
      </c>
      <c r="B21" s="78"/>
      <c r="C21" s="78"/>
      <c r="T21" s="4"/>
    </row>
    <row r="22" spans="1:20">
      <c r="A22" s="78"/>
      <c r="B22" s="78"/>
      <c r="C22" s="78"/>
      <c r="T22" s="4"/>
    </row>
    <row r="23" spans="1:20">
      <c r="A23" s="50" t="s">
        <v>28</v>
      </c>
      <c r="B23" s="50"/>
      <c r="C23" s="50"/>
    </row>
    <row r="24" spans="1:20">
      <c r="A24" s="50" t="s">
        <v>29</v>
      </c>
      <c r="B24" s="50"/>
      <c r="C24" s="50"/>
    </row>
  </sheetData>
  <mergeCells count="1">
    <mergeCell ref="E3:M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>&amp;RLisa 1
Tartu Linnavalitsuse 26.08.2014. a 
korralduse nr juurde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G56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A21" sqref="A21"/>
    </sheetView>
  </sheetViews>
  <sheetFormatPr defaultRowHeight="15"/>
  <cols>
    <col min="1" max="1" width="24.140625" customWidth="1"/>
    <col min="2" max="2" width="5.28515625" bestFit="1" customWidth="1"/>
    <col min="3" max="3" width="3.140625" bestFit="1" customWidth="1"/>
    <col min="4" max="4" width="7.140625" style="53" bestFit="1" customWidth="1"/>
    <col min="5" max="5" width="7.140625" bestFit="1" customWidth="1"/>
    <col min="6" max="6" width="6.5703125" bestFit="1" customWidth="1"/>
    <col min="7" max="7" width="5.7109375" bestFit="1" customWidth="1"/>
    <col min="8" max="8" width="5.7109375" customWidth="1"/>
    <col min="9" max="9" width="6.28515625" bestFit="1" customWidth="1"/>
    <col min="10" max="11" width="4.85546875" bestFit="1" customWidth="1"/>
    <col min="12" max="13" width="5.42578125" bestFit="1" customWidth="1"/>
    <col min="14" max="14" width="5.7109375" bestFit="1" customWidth="1"/>
    <col min="15" max="16" width="4.85546875" bestFit="1" customWidth="1"/>
    <col min="17" max="17" width="4.42578125" bestFit="1" customWidth="1"/>
    <col min="18" max="18" width="6.28515625" bestFit="1" customWidth="1"/>
    <col min="19" max="19" width="6.28515625" customWidth="1"/>
    <col min="20" max="20" width="5.42578125" bestFit="1" customWidth="1"/>
    <col min="21" max="23" width="4.85546875" bestFit="1" customWidth="1"/>
    <col min="24" max="24" width="4.42578125" bestFit="1" customWidth="1"/>
    <col min="25" max="25" width="4.85546875" bestFit="1" customWidth="1"/>
    <col min="26" max="26" width="4.42578125" bestFit="1" customWidth="1"/>
    <col min="27" max="27" width="5.7109375" bestFit="1" customWidth="1"/>
    <col min="28" max="28" width="5.42578125" bestFit="1" customWidth="1"/>
    <col min="29" max="29" width="4.42578125" bestFit="1" customWidth="1"/>
    <col min="30" max="30" width="6.28515625" bestFit="1" customWidth="1"/>
    <col min="31" max="31" width="5.42578125" customWidth="1"/>
    <col min="32" max="32" width="4.85546875" bestFit="1" customWidth="1"/>
    <col min="33" max="85" width="9.140625" style="4"/>
    <col min="266" max="266" width="29.85546875" bestFit="1" customWidth="1"/>
    <col min="267" max="267" width="5.28515625" bestFit="1" customWidth="1"/>
    <col min="269" max="269" width="6.5703125" bestFit="1" customWidth="1"/>
    <col min="270" max="270" width="6.5703125" customWidth="1"/>
    <col min="271" max="272" width="7.42578125" bestFit="1" customWidth="1"/>
    <col min="273" max="273" width="5.42578125" bestFit="1" customWidth="1"/>
    <col min="274" max="274" width="7.42578125" bestFit="1" customWidth="1"/>
    <col min="275" max="275" width="5.42578125" bestFit="1" customWidth="1"/>
    <col min="276" max="276" width="7.42578125" bestFit="1" customWidth="1"/>
    <col min="277" max="277" width="6.42578125" bestFit="1" customWidth="1"/>
    <col min="278" max="279" width="5.42578125" bestFit="1" customWidth="1"/>
    <col min="280" max="280" width="7.42578125" bestFit="1" customWidth="1"/>
    <col min="281" max="282" width="5.42578125" bestFit="1" customWidth="1"/>
    <col min="283" max="283" width="7" customWidth="1"/>
    <col min="284" max="284" width="4.85546875" bestFit="1" customWidth="1"/>
    <col min="285" max="285" width="6" bestFit="1" customWidth="1"/>
    <col min="286" max="286" width="5.42578125" bestFit="1" customWidth="1"/>
    <col min="287" max="287" width="6.42578125" bestFit="1" customWidth="1"/>
    <col min="288" max="288" width="4.42578125" bestFit="1" customWidth="1"/>
    <col min="522" max="522" width="29.85546875" bestFit="1" customWidth="1"/>
    <col min="523" max="523" width="5.28515625" bestFit="1" customWidth="1"/>
    <col min="525" max="525" width="6.5703125" bestFit="1" customWidth="1"/>
    <col min="526" max="526" width="6.5703125" customWidth="1"/>
    <col min="527" max="528" width="7.42578125" bestFit="1" customWidth="1"/>
    <col min="529" max="529" width="5.42578125" bestFit="1" customWidth="1"/>
    <col min="530" max="530" width="7.42578125" bestFit="1" customWidth="1"/>
    <col min="531" max="531" width="5.42578125" bestFit="1" customWidth="1"/>
    <col min="532" max="532" width="7.42578125" bestFit="1" customWidth="1"/>
    <col min="533" max="533" width="6.42578125" bestFit="1" customWidth="1"/>
    <col min="534" max="535" width="5.42578125" bestFit="1" customWidth="1"/>
    <col min="536" max="536" width="7.42578125" bestFit="1" customWidth="1"/>
    <col min="537" max="538" width="5.42578125" bestFit="1" customWidth="1"/>
    <col min="539" max="539" width="7" customWidth="1"/>
    <col min="540" max="540" width="4.85546875" bestFit="1" customWidth="1"/>
    <col min="541" max="541" width="6" bestFit="1" customWidth="1"/>
    <col min="542" max="542" width="5.42578125" bestFit="1" customWidth="1"/>
    <col min="543" max="543" width="6.42578125" bestFit="1" customWidth="1"/>
    <col min="544" max="544" width="4.42578125" bestFit="1" customWidth="1"/>
    <col min="778" max="778" width="29.85546875" bestFit="1" customWidth="1"/>
    <col min="779" max="779" width="5.28515625" bestFit="1" customWidth="1"/>
    <col min="781" max="781" width="6.5703125" bestFit="1" customWidth="1"/>
    <col min="782" max="782" width="6.5703125" customWidth="1"/>
    <col min="783" max="784" width="7.42578125" bestFit="1" customWidth="1"/>
    <col min="785" max="785" width="5.42578125" bestFit="1" customWidth="1"/>
    <col min="786" max="786" width="7.42578125" bestFit="1" customWidth="1"/>
    <col min="787" max="787" width="5.42578125" bestFit="1" customWidth="1"/>
    <col min="788" max="788" width="7.42578125" bestFit="1" customWidth="1"/>
    <col min="789" max="789" width="6.42578125" bestFit="1" customWidth="1"/>
    <col min="790" max="791" width="5.42578125" bestFit="1" customWidth="1"/>
    <col min="792" max="792" width="7.42578125" bestFit="1" customWidth="1"/>
    <col min="793" max="794" width="5.42578125" bestFit="1" customWidth="1"/>
    <col min="795" max="795" width="7" customWidth="1"/>
    <col min="796" max="796" width="4.85546875" bestFit="1" customWidth="1"/>
    <col min="797" max="797" width="6" bestFit="1" customWidth="1"/>
    <col min="798" max="798" width="5.42578125" bestFit="1" customWidth="1"/>
    <col min="799" max="799" width="6.42578125" bestFit="1" customWidth="1"/>
    <col min="800" max="800" width="4.42578125" bestFit="1" customWidth="1"/>
    <col min="1034" max="1034" width="29.85546875" bestFit="1" customWidth="1"/>
    <col min="1035" max="1035" width="5.28515625" bestFit="1" customWidth="1"/>
    <col min="1037" max="1037" width="6.5703125" bestFit="1" customWidth="1"/>
    <col min="1038" max="1038" width="6.5703125" customWidth="1"/>
    <col min="1039" max="1040" width="7.42578125" bestFit="1" customWidth="1"/>
    <col min="1041" max="1041" width="5.42578125" bestFit="1" customWidth="1"/>
    <col min="1042" max="1042" width="7.42578125" bestFit="1" customWidth="1"/>
    <col min="1043" max="1043" width="5.42578125" bestFit="1" customWidth="1"/>
    <col min="1044" max="1044" width="7.42578125" bestFit="1" customWidth="1"/>
    <col min="1045" max="1045" width="6.42578125" bestFit="1" customWidth="1"/>
    <col min="1046" max="1047" width="5.42578125" bestFit="1" customWidth="1"/>
    <col min="1048" max="1048" width="7.42578125" bestFit="1" customWidth="1"/>
    <col min="1049" max="1050" width="5.42578125" bestFit="1" customWidth="1"/>
    <col min="1051" max="1051" width="7" customWidth="1"/>
    <col min="1052" max="1052" width="4.85546875" bestFit="1" customWidth="1"/>
    <col min="1053" max="1053" width="6" bestFit="1" customWidth="1"/>
    <col min="1054" max="1054" width="5.42578125" bestFit="1" customWidth="1"/>
    <col min="1055" max="1055" width="6.42578125" bestFit="1" customWidth="1"/>
    <col min="1056" max="1056" width="4.42578125" bestFit="1" customWidth="1"/>
    <col min="1290" max="1290" width="29.85546875" bestFit="1" customWidth="1"/>
    <col min="1291" max="1291" width="5.28515625" bestFit="1" customWidth="1"/>
    <col min="1293" max="1293" width="6.5703125" bestFit="1" customWidth="1"/>
    <col min="1294" max="1294" width="6.5703125" customWidth="1"/>
    <col min="1295" max="1296" width="7.42578125" bestFit="1" customWidth="1"/>
    <col min="1297" max="1297" width="5.42578125" bestFit="1" customWidth="1"/>
    <col min="1298" max="1298" width="7.42578125" bestFit="1" customWidth="1"/>
    <col min="1299" max="1299" width="5.42578125" bestFit="1" customWidth="1"/>
    <col min="1300" max="1300" width="7.42578125" bestFit="1" customWidth="1"/>
    <col min="1301" max="1301" width="6.42578125" bestFit="1" customWidth="1"/>
    <col min="1302" max="1303" width="5.42578125" bestFit="1" customWidth="1"/>
    <col min="1304" max="1304" width="7.42578125" bestFit="1" customWidth="1"/>
    <col min="1305" max="1306" width="5.42578125" bestFit="1" customWidth="1"/>
    <col min="1307" max="1307" width="7" customWidth="1"/>
    <col min="1308" max="1308" width="4.85546875" bestFit="1" customWidth="1"/>
    <col min="1309" max="1309" width="6" bestFit="1" customWidth="1"/>
    <col min="1310" max="1310" width="5.42578125" bestFit="1" customWidth="1"/>
    <col min="1311" max="1311" width="6.42578125" bestFit="1" customWidth="1"/>
    <col min="1312" max="1312" width="4.42578125" bestFit="1" customWidth="1"/>
    <col min="1546" max="1546" width="29.85546875" bestFit="1" customWidth="1"/>
    <col min="1547" max="1547" width="5.28515625" bestFit="1" customWidth="1"/>
    <col min="1549" max="1549" width="6.5703125" bestFit="1" customWidth="1"/>
    <col min="1550" max="1550" width="6.5703125" customWidth="1"/>
    <col min="1551" max="1552" width="7.42578125" bestFit="1" customWidth="1"/>
    <col min="1553" max="1553" width="5.42578125" bestFit="1" customWidth="1"/>
    <col min="1554" max="1554" width="7.42578125" bestFit="1" customWidth="1"/>
    <col min="1555" max="1555" width="5.42578125" bestFit="1" customWidth="1"/>
    <col min="1556" max="1556" width="7.42578125" bestFit="1" customWidth="1"/>
    <col min="1557" max="1557" width="6.42578125" bestFit="1" customWidth="1"/>
    <col min="1558" max="1559" width="5.42578125" bestFit="1" customWidth="1"/>
    <col min="1560" max="1560" width="7.42578125" bestFit="1" customWidth="1"/>
    <col min="1561" max="1562" width="5.42578125" bestFit="1" customWidth="1"/>
    <col min="1563" max="1563" width="7" customWidth="1"/>
    <col min="1564" max="1564" width="4.85546875" bestFit="1" customWidth="1"/>
    <col min="1565" max="1565" width="6" bestFit="1" customWidth="1"/>
    <col min="1566" max="1566" width="5.42578125" bestFit="1" customWidth="1"/>
    <col min="1567" max="1567" width="6.42578125" bestFit="1" customWidth="1"/>
    <col min="1568" max="1568" width="4.42578125" bestFit="1" customWidth="1"/>
    <col min="1802" max="1802" width="29.85546875" bestFit="1" customWidth="1"/>
    <col min="1803" max="1803" width="5.28515625" bestFit="1" customWidth="1"/>
    <col min="1805" max="1805" width="6.5703125" bestFit="1" customWidth="1"/>
    <col min="1806" max="1806" width="6.5703125" customWidth="1"/>
    <col min="1807" max="1808" width="7.42578125" bestFit="1" customWidth="1"/>
    <col min="1809" max="1809" width="5.42578125" bestFit="1" customWidth="1"/>
    <col min="1810" max="1810" width="7.42578125" bestFit="1" customWidth="1"/>
    <col min="1811" max="1811" width="5.42578125" bestFit="1" customWidth="1"/>
    <col min="1812" max="1812" width="7.42578125" bestFit="1" customWidth="1"/>
    <col min="1813" max="1813" width="6.42578125" bestFit="1" customWidth="1"/>
    <col min="1814" max="1815" width="5.42578125" bestFit="1" customWidth="1"/>
    <col min="1816" max="1816" width="7.42578125" bestFit="1" customWidth="1"/>
    <col min="1817" max="1818" width="5.42578125" bestFit="1" customWidth="1"/>
    <col min="1819" max="1819" width="7" customWidth="1"/>
    <col min="1820" max="1820" width="4.85546875" bestFit="1" customWidth="1"/>
    <col min="1821" max="1821" width="6" bestFit="1" customWidth="1"/>
    <col min="1822" max="1822" width="5.42578125" bestFit="1" customWidth="1"/>
    <col min="1823" max="1823" width="6.42578125" bestFit="1" customWidth="1"/>
    <col min="1824" max="1824" width="4.42578125" bestFit="1" customWidth="1"/>
    <col min="2058" max="2058" width="29.85546875" bestFit="1" customWidth="1"/>
    <col min="2059" max="2059" width="5.28515625" bestFit="1" customWidth="1"/>
    <col min="2061" max="2061" width="6.5703125" bestFit="1" customWidth="1"/>
    <col min="2062" max="2062" width="6.5703125" customWidth="1"/>
    <col min="2063" max="2064" width="7.42578125" bestFit="1" customWidth="1"/>
    <col min="2065" max="2065" width="5.42578125" bestFit="1" customWidth="1"/>
    <col min="2066" max="2066" width="7.42578125" bestFit="1" customWidth="1"/>
    <col min="2067" max="2067" width="5.42578125" bestFit="1" customWidth="1"/>
    <col min="2068" max="2068" width="7.42578125" bestFit="1" customWidth="1"/>
    <col min="2069" max="2069" width="6.42578125" bestFit="1" customWidth="1"/>
    <col min="2070" max="2071" width="5.42578125" bestFit="1" customWidth="1"/>
    <col min="2072" max="2072" width="7.42578125" bestFit="1" customWidth="1"/>
    <col min="2073" max="2074" width="5.42578125" bestFit="1" customWidth="1"/>
    <col min="2075" max="2075" width="7" customWidth="1"/>
    <col min="2076" max="2076" width="4.85546875" bestFit="1" customWidth="1"/>
    <col min="2077" max="2077" width="6" bestFit="1" customWidth="1"/>
    <col min="2078" max="2078" width="5.42578125" bestFit="1" customWidth="1"/>
    <col min="2079" max="2079" width="6.42578125" bestFit="1" customWidth="1"/>
    <col min="2080" max="2080" width="4.42578125" bestFit="1" customWidth="1"/>
    <col min="2314" max="2314" width="29.85546875" bestFit="1" customWidth="1"/>
    <col min="2315" max="2315" width="5.28515625" bestFit="1" customWidth="1"/>
    <col min="2317" max="2317" width="6.5703125" bestFit="1" customWidth="1"/>
    <col min="2318" max="2318" width="6.5703125" customWidth="1"/>
    <col min="2319" max="2320" width="7.42578125" bestFit="1" customWidth="1"/>
    <col min="2321" max="2321" width="5.42578125" bestFit="1" customWidth="1"/>
    <col min="2322" max="2322" width="7.42578125" bestFit="1" customWidth="1"/>
    <col min="2323" max="2323" width="5.42578125" bestFit="1" customWidth="1"/>
    <col min="2324" max="2324" width="7.42578125" bestFit="1" customWidth="1"/>
    <col min="2325" max="2325" width="6.42578125" bestFit="1" customWidth="1"/>
    <col min="2326" max="2327" width="5.42578125" bestFit="1" customWidth="1"/>
    <col min="2328" max="2328" width="7.42578125" bestFit="1" customWidth="1"/>
    <col min="2329" max="2330" width="5.42578125" bestFit="1" customWidth="1"/>
    <col min="2331" max="2331" width="7" customWidth="1"/>
    <col min="2332" max="2332" width="4.85546875" bestFit="1" customWidth="1"/>
    <col min="2333" max="2333" width="6" bestFit="1" customWidth="1"/>
    <col min="2334" max="2334" width="5.42578125" bestFit="1" customWidth="1"/>
    <col min="2335" max="2335" width="6.42578125" bestFit="1" customWidth="1"/>
    <col min="2336" max="2336" width="4.42578125" bestFit="1" customWidth="1"/>
    <col min="2570" max="2570" width="29.85546875" bestFit="1" customWidth="1"/>
    <col min="2571" max="2571" width="5.28515625" bestFit="1" customWidth="1"/>
    <col min="2573" max="2573" width="6.5703125" bestFit="1" customWidth="1"/>
    <col min="2574" max="2574" width="6.5703125" customWidth="1"/>
    <col min="2575" max="2576" width="7.42578125" bestFit="1" customWidth="1"/>
    <col min="2577" max="2577" width="5.42578125" bestFit="1" customWidth="1"/>
    <col min="2578" max="2578" width="7.42578125" bestFit="1" customWidth="1"/>
    <col min="2579" max="2579" width="5.42578125" bestFit="1" customWidth="1"/>
    <col min="2580" max="2580" width="7.42578125" bestFit="1" customWidth="1"/>
    <col min="2581" max="2581" width="6.42578125" bestFit="1" customWidth="1"/>
    <col min="2582" max="2583" width="5.42578125" bestFit="1" customWidth="1"/>
    <col min="2584" max="2584" width="7.42578125" bestFit="1" customWidth="1"/>
    <col min="2585" max="2586" width="5.42578125" bestFit="1" customWidth="1"/>
    <col min="2587" max="2587" width="7" customWidth="1"/>
    <col min="2588" max="2588" width="4.85546875" bestFit="1" customWidth="1"/>
    <col min="2589" max="2589" width="6" bestFit="1" customWidth="1"/>
    <col min="2590" max="2590" width="5.42578125" bestFit="1" customWidth="1"/>
    <col min="2591" max="2591" width="6.42578125" bestFit="1" customWidth="1"/>
    <col min="2592" max="2592" width="4.42578125" bestFit="1" customWidth="1"/>
    <col min="2826" max="2826" width="29.85546875" bestFit="1" customWidth="1"/>
    <col min="2827" max="2827" width="5.28515625" bestFit="1" customWidth="1"/>
    <col min="2829" max="2829" width="6.5703125" bestFit="1" customWidth="1"/>
    <col min="2830" max="2830" width="6.5703125" customWidth="1"/>
    <col min="2831" max="2832" width="7.42578125" bestFit="1" customWidth="1"/>
    <col min="2833" max="2833" width="5.42578125" bestFit="1" customWidth="1"/>
    <col min="2834" max="2834" width="7.42578125" bestFit="1" customWidth="1"/>
    <col min="2835" max="2835" width="5.42578125" bestFit="1" customWidth="1"/>
    <col min="2836" max="2836" width="7.42578125" bestFit="1" customWidth="1"/>
    <col min="2837" max="2837" width="6.42578125" bestFit="1" customWidth="1"/>
    <col min="2838" max="2839" width="5.42578125" bestFit="1" customWidth="1"/>
    <col min="2840" max="2840" width="7.42578125" bestFit="1" customWidth="1"/>
    <col min="2841" max="2842" width="5.42578125" bestFit="1" customWidth="1"/>
    <col min="2843" max="2843" width="7" customWidth="1"/>
    <col min="2844" max="2844" width="4.85546875" bestFit="1" customWidth="1"/>
    <col min="2845" max="2845" width="6" bestFit="1" customWidth="1"/>
    <col min="2846" max="2846" width="5.42578125" bestFit="1" customWidth="1"/>
    <col min="2847" max="2847" width="6.42578125" bestFit="1" customWidth="1"/>
    <col min="2848" max="2848" width="4.42578125" bestFit="1" customWidth="1"/>
    <col min="3082" max="3082" width="29.85546875" bestFit="1" customWidth="1"/>
    <col min="3083" max="3083" width="5.28515625" bestFit="1" customWidth="1"/>
    <col min="3085" max="3085" width="6.5703125" bestFit="1" customWidth="1"/>
    <col min="3086" max="3086" width="6.5703125" customWidth="1"/>
    <col min="3087" max="3088" width="7.42578125" bestFit="1" customWidth="1"/>
    <col min="3089" max="3089" width="5.42578125" bestFit="1" customWidth="1"/>
    <col min="3090" max="3090" width="7.42578125" bestFit="1" customWidth="1"/>
    <col min="3091" max="3091" width="5.42578125" bestFit="1" customWidth="1"/>
    <col min="3092" max="3092" width="7.42578125" bestFit="1" customWidth="1"/>
    <col min="3093" max="3093" width="6.42578125" bestFit="1" customWidth="1"/>
    <col min="3094" max="3095" width="5.42578125" bestFit="1" customWidth="1"/>
    <col min="3096" max="3096" width="7.42578125" bestFit="1" customWidth="1"/>
    <col min="3097" max="3098" width="5.42578125" bestFit="1" customWidth="1"/>
    <col min="3099" max="3099" width="7" customWidth="1"/>
    <col min="3100" max="3100" width="4.85546875" bestFit="1" customWidth="1"/>
    <col min="3101" max="3101" width="6" bestFit="1" customWidth="1"/>
    <col min="3102" max="3102" width="5.42578125" bestFit="1" customWidth="1"/>
    <col min="3103" max="3103" width="6.42578125" bestFit="1" customWidth="1"/>
    <col min="3104" max="3104" width="4.42578125" bestFit="1" customWidth="1"/>
    <col min="3338" max="3338" width="29.85546875" bestFit="1" customWidth="1"/>
    <col min="3339" max="3339" width="5.28515625" bestFit="1" customWidth="1"/>
    <col min="3341" max="3341" width="6.5703125" bestFit="1" customWidth="1"/>
    <col min="3342" max="3342" width="6.5703125" customWidth="1"/>
    <col min="3343" max="3344" width="7.42578125" bestFit="1" customWidth="1"/>
    <col min="3345" max="3345" width="5.42578125" bestFit="1" customWidth="1"/>
    <col min="3346" max="3346" width="7.42578125" bestFit="1" customWidth="1"/>
    <col min="3347" max="3347" width="5.42578125" bestFit="1" customWidth="1"/>
    <col min="3348" max="3348" width="7.42578125" bestFit="1" customWidth="1"/>
    <col min="3349" max="3349" width="6.42578125" bestFit="1" customWidth="1"/>
    <col min="3350" max="3351" width="5.42578125" bestFit="1" customWidth="1"/>
    <col min="3352" max="3352" width="7.42578125" bestFit="1" customWidth="1"/>
    <col min="3353" max="3354" width="5.42578125" bestFit="1" customWidth="1"/>
    <col min="3355" max="3355" width="7" customWidth="1"/>
    <col min="3356" max="3356" width="4.85546875" bestFit="1" customWidth="1"/>
    <col min="3357" max="3357" width="6" bestFit="1" customWidth="1"/>
    <col min="3358" max="3358" width="5.42578125" bestFit="1" customWidth="1"/>
    <col min="3359" max="3359" width="6.42578125" bestFit="1" customWidth="1"/>
    <col min="3360" max="3360" width="4.42578125" bestFit="1" customWidth="1"/>
    <col min="3594" max="3594" width="29.85546875" bestFit="1" customWidth="1"/>
    <col min="3595" max="3595" width="5.28515625" bestFit="1" customWidth="1"/>
    <col min="3597" max="3597" width="6.5703125" bestFit="1" customWidth="1"/>
    <col min="3598" max="3598" width="6.5703125" customWidth="1"/>
    <col min="3599" max="3600" width="7.42578125" bestFit="1" customWidth="1"/>
    <col min="3601" max="3601" width="5.42578125" bestFit="1" customWidth="1"/>
    <col min="3602" max="3602" width="7.42578125" bestFit="1" customWidth="1"/>
    <col min="3603" max="3603" width="5.42578125" bestFit="1" customWidth="1"/>
    <col min="3604" max="3604" width="7.42578125" bestFit="1" customWidth="1"/>
    <col min="3605" max="3605" width="6.42578125" bestFit="1" customWidth="1"/>
    <col min="3606" max="3607" width="5.42578125" bestFit="1" customWidth="1"/>
    <col min="3608" max="3608" width="7.42578125" bestFit="1" customWidth="1"/>
    <col min="3609" max="3610" width="5.42578125" bestFit="1" customWidth="1"/>
    <col min="3611" max="3611" width="7" customWidth="1"/>
    <col min="3612" max="3612" width="4.85546875" bestFit="1" customWidth="1"/>
    <col min="3613" max="3613" width="6" bestFit="1" customWidth="1"/>
    <col min="3614" max="3614" width="5.42578125" bestFit="1" customWidth="1"/>
    <col min="3615" max="3615" width="6.42578125" bestFit="1" customWidth="1"/>
    <col min="3616" max="3616" width="4.42578125" bestFit="1" customWidth="1"/>
    <col min="3850" max="3850" width="29.85546875" bestFit="1" customWidth="1"/>
    <col min="3851" max="3851" width="5.28515625" bestFit="1" customWidth="1"/>
    <col min="3853" max="3853" width="6.5703125" bestFit="1" customWidth="1"/>
    <col min="3854" max="3854" width="6.5703125" customWidth="1"/>
    <col min="3855" max="3856" width="7.42578125" bestFit="1" customWidth="1"/>
    <col min="3857" max="3857" width="5.42578125" bestFit="1" customWidth="1"/>
    <col min="3858" max="3858" width="7.42578125" bestFit="1" customWidth="1"/>
    <col min="3859" max="3859" width="5.42578125" bestFit="1" customWidth="1"/>
    <col min="3860" max="3860" width="7.42578125" bestFit="1" customWidth="1"/>
    <col min="3861" max="3861" width="6.42578125" bestFit="1" customWidth="1"/>
    <col min="3862" max="3863" width="5.42578125" bestFit="1" customWidth="1"/>
    <col min="3864" max="3864" width="7.42578125" bestFit="1" customWidth="1"/>
    <col min="3865" max="3866" width="5.42578125" bestFit="1" customWidth="1"/>
    <col min="3867" max="3867" width="7" customWidth="1"/>
    <col min="3868" max="3868" width="4.85546875" bestFit="1" customWidth="1"/>
    <col min="3869" max="3869" width="6" bestFit="1" customWidth="1"/>
    <col min="3870" max="3870" width="5.42578125" bestFit="1" customWidth="1"/>
    <col min="3871" max="3871" width="6.42578125" bestFit="1" customWidth="1"/>
    <col min="3872" max="3872" width="4.42578125" bestFit="1" customWidth="1"/>
    <col min="4106" max="4106" width="29.85546875" bestFit="1" customWidth="1"/>
    <col min="4107" max="4107" width="5.28515625" bestFit="1" customWidth="1"/>
    <col min="4109" max="4109" width="6.5703125" bestFit="1" customWidth="1"/>
    <col min="4110" max="4110" width="6.5703125" customWidth="1"/>
    <col min="4111" max="4112" width="7.42578125" bestFit="1" customWidth="1"/>
    <col min="4113" max="4113" width="5.42578125" bestFit="1" customWidth="1"/>
    <col min="4114" max="4114" width="7.42578125" bestFit="1" customWidth="1"/>
    <col min="4115" max="4115" width="5.42578125" bestFit="1" customWidth="1"/>
    <col min="4116" max="4116" width="7.42578125" bestFit="1" customWidth="1"/>
    <col min="4117" max="4117" width="6.42578125" bestFit="1" customWidth="1"/>
    <col min="4118" max="4119" width="5.42578125" bestFit="1" customWidth="1"/>
    <col min="4120" max="4120" width="7.42578125" bestFit="1" customWidth="1"/>
    <col min="4121" max="4122" width="5.42578125" bestFit="1" customWidth="1"/>
    <col min="4123" max="4123" width="7" customWidth="1"/>
    <col min="4124" max="4124" width="4.85546875" bestFit="1" customWidth="1"/>
    <col min="4125" max="4125" width="6" bestFit="1" customWidth="1"/>
    <col min="4126" max="4126" width="5.42578125" bestFit="1" customWidth="1"/>
    <col min="4127" max="4127" width="6.42578125" bestFit="1" customWidth="1"/>
    <col min="4128" max="4128" width="4.42578125" bestFit="1" customWidth="1"/>
    <col min="4362" max="4362" width="29.85546875" bestFit="1" customWidth="1"/>
    <col min="4363" max="4363" width="5.28515625" bestFit="1" customWidth="1"/>
    <col min="4365" max="4365" width="6.5703125" bestFit="1" customWidth="1"/>
    <col min="4366" max="4366" width="6.5703125" customWidth="1"/>
    <col min="4367" max="4368" width="7.42578125" bestFit="1" customWidth="1"/>
    <col min="4369" max="4369" width="5.42578125" bestFit="1" customWidth="1"/>
    <col min="4370" max="4370" width="7.42578125" bestFit="1" customWidth="1"/>
    <col min="4371" max="4371" width="5.42578125" bestFit="1" customWidth="1"/>
    <col min="4372" max="4372" width="7.42578125" bestFit="1" customWidth="1"/>
    <col min="4373" max="4373" width="6.42578125" bestFit="1" customWidth="1"/>
    <col min="4374" max="4375" width="5.42578125" bestFit="1" customWidth="1"/>
    <col min="4376" max="4376" width="7.42578125" bestFit="1" customWidth="1"/>
    <col min="4377" max="4378" width="5.42578125" bestFit="1" customWidth="1"/>
    <col min="4379" max="4379" width="7" customWidth="1"/>
    <col min="4380" max="4380" width="4.85546875" bestFit="1" customWidth="1"/>
    <col min="4381" max="4381" width="6" bestFit="1" customWidth="1"/>
    <col min="4382" max="4382" width="5.42578125" bestFit="1" customWidth="1"/>
    <col min="4383" max="4383" width="6.42578125" bestFit="1" customWidth="1"/>
    <col min="4384" max="4384" width="4.42578125" bestFit="1" customWidth="1"/>
    <col min="4618" max="4618" width="29.85546875" bestFit="1" customWidth="1"/>
    <col min="4619" max="4619" width="5.28515625" bestFit="1" customWidth="1"/>
    <col min="4621" max="4621" width="6.5703125" bestFit="1" customWidth="1"/>
    <col min="4622" max="4622" width="6.5703125" customWidth="1"/>
    <col min="4623" max="4624" width="7.42578125" bestFit="1" customWidth="1"/>
    <col min="4625" max="4625" width="5.42578125" bestFit="1" customWidth="1"/>
    <col min="4626" max="4626" width="7.42578125" bestFit="1" customWidth="1"/>
    <col min="4627" max="4627" width="5.42578125" bestFit="1" customWidth="1"/>
    <col min="4628" max="4628" width="7.42578125" bestFit="1" customWidth="1"/>
    <col min="4629" max="4629" width="6.42578125" bestFit="1" customWidth="1"/>
    <col min="4630" max="4631" width="5.42578125" bestFit="1" customWidth="1"/>
    <col min="4632" max="4632" width="7.42578125" bestFit="1" customWidth="1"/>
    <col min="4633" max="4634" width="5.42578125" bestFit="1" customWidth="1"/>
    <col min="4635" max="4635" width="7" customWidth="1"/>
    <col min="4636" max="4636" width="4.85546875" bestFit="1" customWidth="1"/>
    <col min="4637" max="4637" width="6" bestFit="1" customWidth="1"/>
    <col min="4638" max="4638" width="5.42578125" bestFit="1" customWidth="1"/>
    <col min="4639" max="4639" width="6.42578125" bestFit="1" customWidth="1"/>
    <col min="4640" max="4640" width="4.42578125" bestFit="1" customWidth="1"/>
    <col min="4874" max="4874" width="29.85546875" bestFit="1" customWidth="1"/>
    <col min="4875" max="4875" width="5.28515625" bestFit="1" customWidth="1"/>
    <col min="4877" max="4877" width="6.5703125" bestFit="1" customWidth="1"/>
    <col min="4878" max="4878" width="6.5703125" customWidth="1"/>
    <col min="4879" max="4880" width="7.42578125" bestFit="1" customWidth="1"/>
    <col min="4881" max="4881" width="5.42578125" bestFit="1" customWidth="1"/>
    <col min="4882" max="4882" width="7.42578125" bestFit="1" customWidth="1"/>
    <col min="4883" max="4883" width="5.42578125" bestFit="1" customWidth="1"/>
    <col min="4884" max="4884" width="7.42578125" bestFit="1" customWidth="1"/>
    <col min="4885" max="4885" width="6.42578125" bestFit="1" customWidth="1"/>
    <col min="4886" max="4887" width="5.42578125" bestFit="1" customWidth="1"/>
    <col min="4888" max="4888" width="7.42578125" bestFit="1" customWidth="1"/>
    <col min="4889" max="4890" width="5.42578125" bestFit="1" customWidth="1"/>
    <col min="4891" max="4891" width="7" customWidth="1"/>
    <col min="4892" max="4892" width="4.85546875" bestFit="1" customWidth="1"/>
    <col min="4893" max="4893" width="6" bestFit="1" customWidth="1"/>
    <col min="4894" max="4894" width="5.42578125" bestFit="1" customWidth="1"/>
    <col min="4895" max="4895" width="6.42578125" bestFit="1" customWidth="1"/>
    <col min="4896" max="4896" width="4.42578125" bestFit="1" customWidth="1"/>
    <col min="5130" max="5130" width="29.85546875" bestFit="1" customWidth="1"/>
    <col min="5131" max="5131" width="5.28515625" bestFit="1" customWidth="1"/>
    <col min="5133" max="5133" width="6.5703125" bestFit="1" customWidth="1"/>
    <col min="5134" max="5134" width="6.5703125" customWidth="1"/>
    <col min="5135" max="5136" width="7.42578125" bestFit="1" customWidth="1"/>
    <col min="5137" max="5137" width="5.42578125" bestFit="1" customWidth="1"/>
    <col min="5138" max="5138" width="7.42578125" bestFit="1" customWidth="1"/>
    <col min="5139" max="5139" width="5.42578125" bestFit="1" customWidth="1"/>
    <col min="5140" max="5140" width="7.42578125" bestFit="1" customWidth="1"/>
    <col min="5141" max="5141" width="6.42578125" bestFit="1" customWidth="1"/>
    <col min="5142" max="5143" width="5.42578125" bestFit="1" customWidth="1"/>
    <col min="5144" max="5144" width="7.42578125" bestFit="1" customWidth="1"/>
    <col min="5145" max="5146" width="5.42578125" bestFit="1" customWidth="1"/>
    <col min="5147" max="5147" width="7" customWidth="1"/>
    <col min="5148" max="5148" width="4.85546875" bestFit="1" customWidth="1"/>
    <col min="5149" max="5149" width="6" bestFit="1" customWidth="1"/>
    <col min="5150" max="5150" width="5.42578125" bestFit="1" customWidth="1"/>
    <col min="5151" max="5151" width="6.42578125" bestFit="1" customWidth="1"/>
    <col min="5152" max="5152" width="4.42578125" bestFit="1" customWidth="1"/>
    <col min="5386" max="5386" width="29.85546875" bestFit="1" customWidth="1"/>
    <col min="5387" max="5387" width="5.28515625" bestFit="1" customWidth="1"/>
    <col min="5389" max="5389" width="6.5703125" bestFit="1" customWidth="1"/>
    <col min="5390" max="5390" width="6.5703125" customWidth="1"/>
    <col min="5391" max="5392" width="7.42578125" bestFit="1" customWidth="1"/>
    <col min="5393" max="5393" width="5.42578125" bestFit="1" customWidth="1"/>
    <col min="5394" max="5394" width="7.42578125" bestFit="1" customWidth="1"/>
    <col min="5395" max="5395" width="5.42578125" bestFit="1" customWidth="1"/>
    <col min="5396" max="5396" width="7.42578125" bestFit="1" customWidth="1"/>
    <col min="5397" max="5397" width="6.42578125" bestFit="1" customWidth="1"/>
    <col min="5398" max="5399" width="5.42578125" bestFit="1" customWidth="1"/>
    <col min="5400" max="5400" width="7.42578125" bestFit="1" customWidth="1"/>
    <col min="5401" max="5402" width="5.42578125" bestFit="1" customWidth="1"/>
    <col min="5403" max="5403" width="7" customWidth="1"/>
    <col min="5404" max="5404" width="4.85546875" bestFit="1" customWidth="1"/>
    <col min="5405" max="5405" width="6" bestFit="1" customWidth="1"/>
    <col min="5406" max="5406" width="5.42578125" bestFit="1" customWidth="1"/>
    <col min="5407" max="5407" width="6.42578125" bestFit="1" customWidth="1"/>
    <col min="5408" max="5408" width="4.42578125" bestFit="1" customWidth="1"/>
    <col min="5642" max="5642" width="29.85546875" bestFit="1" customWidth="1"/>
    <col min="5643" max="5643" width="5.28515625" bestFit="1" customWidth="1"/>
    <col min="5645" max="5645" width="6.5703125" bestFit="1" customWidth="1"/>
    <col min="5646" max="5646" width="6.5703125" customWidth="1"/>
    <col min="5647" max="5648" width="7.42578125" bestFit="1" customWidth="1"/>
    <col min="5649" max="5649" width="5.42578125" bestFit="1" customWidth="1"/>
    <col min="5650" max="5650" width="7.42578125" bestFit="1" customWidth="1"/>
    <col min="5651" max="5651" width="5.42578125" bestFit="1" customWidth="1"/>
    <col min="5652" max="5652" width="7.42578125" bestFit="1" customWidth="1"/>
    <col min="5653" max="5653" width="6.42578125" bestFit="1" customWidth="1"/>
    <col min="5654" max="5655" width="5.42578125" bestFit="1" customWidth="1"/>
    <col min="5656" max="5656" width="7.42578125" bestFit="1" customWidth="1"/>
    <col min="5657" max="5658" width="5.42578125" bestFit="1" customWidth="1"/>
    <col min="5659" max="5659" width="7" customWidth="1"/>
    <col min="5660" max="5660" width="4.85546875" bestFit="1" customWidth="1"/>
    <col min="5661" max="5661" width="6" bestFit="1" customWidth="1"/>
    <col min="5662" max="5662" width="5.42578125" bestFit="1" customWidth="1"/>
    <col min="5663" max="5663" width="6.42578125" bestFit="1" customWidth="1"/>
    <col min="5664" max="5664" width="4.42578125" bestFit="1" customWidth="1"/>
    <col min="5898" max="5898" width="29.85546875" bestFit="1" customWidth="1"/>
    <col min="5899" max="5899" width="5.28515625" bestFit="1" customWidth="1"/>
    <col min="5901" max="5901" width="6.5703125" bestFit="1" customWidth="1"/>
    <col min="5902" max="5902" width="6.5703125" customWidth="1"/>
    <col min="5903" max="5904" width="7.42578125" bestFit="1" customWidth="1"/>
    <col min="5905" max="5905" width="5.42578125" bestFit="1" customWidth="1"/>
    <col min="5906" max="5906" width="7.42578125" bestFit="1" customWidth="1"/>
    <col min="5907" max="5907" width="5.42578125" bestFit="1" customWidth="1"/>
    <col min="5908" max="5908" width="7.42578125" bestFit="1" customWidth="1"/>
    <col min="5909" max="5909" width="6.42578125" bestFit="1" customWidth="1"/>
    <col min="5910" max="5911" width="5.42578125" bestFit="1" customWidth="1"/>
    <col min="5912" max="5912" width="7.42578125" bestFit="1" customWidth="1"/>
    <col min="5913" max="5914" width="5.42578125" bestFit="1" customWidth="1"/>
    <col min="5915" max="5915" width="7" customWidth="1"/>
    <col min="5916" max="5916" width="4.85546875" bestFit="1" customWidth="1"/>
    <col min="5917" max="5917" width="6" bestFit="1" customWidth="1"/>
    <col min="5918" max="5918" width="5.42578125" bestFit="1" customWidth="1"/>
    <col min="5919" max="5919" width="6.42578125" bestFit="1" customWidth="1"/>
    <col min="5920" max="5920" width="4.42578125" bestFit="1" customWidth="1"/>
    <col min="6154" max="6154" width="29.85546875" bestFit="1" customWidth="1"/>
    <col min="6155" max="6155" width="5.28515625" bestFit="1" customWidth="1"/>
    <col min="6157" max="6157" width="6.5703125" bestFit="1" customWidth="1"/>
    <col min="6158" max="6158" width="6.5703125" customWidth="1"/>
    <col min="6159" max="6160" width="7.42578125" bestFit="1" customWidth="1"/>
    <col min="6161" max="6161" width="5.42578125" bestFit="1" customWidth="1"/>
    <col min="6162" max="6162" width="7.42578125" bestFit="1" customWidth="1"/>
    <col min="6163" max="6163" width="5.42578125" bestFit="1" customWidth="1"/>
    <col min="6164" max="6164" width="7.42578125" bestFit="1" customWidth="1"/>
    <col min="6165" max="6165" width="6.42578125" bestFit="1" customWidth="1"/>
    <col min="6166" max="6167" width="5.42578125" bestFit="1" customWidth="1"/>
    <col min="6168" max="6168" width="7.42578125" bestFit="1" customWidth="1"/>
    <col min="6169" max="6170" width="5.42578125" bestFit="1" customWidth="1"/>
    <col min="6171" max="6171" width="7" customWidth="1"/>
    <col min="6172" max="6172" width="4.85546875" bestFit="1" customWidth="1"/>
    <col min="6173" max="6173" width="6" bestFit="1" customWidth="1"/>
    <col min="6174" max="6174" width="5.42578125" bestFit="1" customWidth="1"/>
    <col min="6175" max="6175" width="6.42578125" bestFit="1" customWidth="1"/>
    <col min="6176" max="6176" width="4.42578125" bestFit="1" customWidth="1"/>
    <col min="6410" max="6410" width="29.85546875" bestFit="1" customWidth="1"/>
    <col min="6411" max="6411" width="5.28515625" bestFit="1" customWidth="1"/>
    <col min="6413" max="6413" width="6.5703125" bestFit="1" customWidth="1"/>
    <col min="6414" max="6414" width="6.5703125" customWidth="1"/>
    <col min="6415" max="6416" width="7.42578125" bestFit="1" customWidth="1"/>
    <col min="6417" max="6417" width="5.42578125" bestFit="1" customWidth="1"/>
    <col min="6418" max="6418" width="7.42578125" bestFit="1" customWidth="1"/>
    <col min="6419" max="6419" width="5.42578125" bestFit="1" customWidth="1"/>
    <col min="6420" max="6420" width="7.42578125" bestFit="1" customWidth="1"/>
    <col min="6421" max="6421" width="6.42578125" bestFit="1" customWidth="1"/>
    <col min="6422" max="6423" width="5.42578125" bestFit="1" customWidth="1"/>
    <col min="6424" max="6424" width="7.42578125" bestFit="1" customWidth="1"/>
    <col min="6425" max="6426" width="5.42578125" bestFit="1" customWidth="1"/>
    <col min="6427" max="6427" width="7" customWidth="1"/>
    <col min="6428" max="6428" width="4.85546875" bestFit="1" customWidth="1"/>
    <col min="6429" max="6429" width="6" bestFit="1" customWidth="1"/>
    <col min="6430" max="6430" width="5.42578125" bestFit="1" customWidth="1"/>
    <col min="6431" max="6431" width="6.42578125" bestFit="1" customWidth="1"/>
    <col min="6432" max="6432" width="4.42578125" bestFit="1" customWidth="1"/>
    <col min="6666" max="6666" width="29.85546875" bestFit="1" customWidth="1"/>
    <col min="6667" max="6667" width="5.28515625" bestFit="1" customWidth="1"/>
    <col min="6669" max="6669" width="6.5703125" bestFit="1" customWidth="1"/>
    <col min="6670" max="6670" width="6.5703125" customWidth="1"/>
    <col min="6671" max="6672" width="7.42578125" bestFit="1" customWidth="1"/>
    <col min="6673" max="6673" width="5.42578125" bestFit="1" customWidth="1"/>
    <col min="6674" max="6674" width="7.42578125" bestFit="1" customWidth="1"/>
    <col min="6675" max="6675" width="5.42578125" bestFit="1" customWidth="1"/>
    <col min="6676" max="6676" width="7.42578125" bestFit="1" customWidth="1"/>
    <col min="6677" max="6677" width="6.42578125" bestFit="1" customWidth="1"/>
    <col min="6678" max="6679" width="5.42578125" bestFit="1" customWidth="1"/>
    <col min="6680" max="6680" width="7.42578125" bestFit="1" customWidth="1"/>
    <col min="6681" max="6682" width="5.42578125" bestFit="1" customWidth="1"/>
    <col min="6683" max="6683" width="7" customWidth="1"/>
    <col min="6684" max="6684" width="4.85546875" bestFit="1" customWidth="1"/>
    <col min="6685" max="6685" width="6" bestFit="1" customWidth="1"/>
    <col min="6686" max="6686" width="5.42578125" bestFit="1" customWidth="1"/>
    <col min="6687" max="6687" width="6.42578125" bestFit="1" customWidth="1"/>
    <col min="6688" max="6688" width="4.42578125" bestFit="1" customWidth="1"/>
    <col min="6922" max="6922" width="29.85546875" bestFit="1" customWidth="1"/>
    <col min="6923" max="6923" width="5.28515625" bestFit="1" customWidth="1"/>
    <col min="6925" max="6925" width="6.5703125" bestFit="1" customWidth="1"/>
    <col min="6926" max="6926" width="6.5703125" customWidth="1"/>
    <col min="6927" max="6928" width="7.42578125" bestFit="1" customWidth="1"/>
    <col min="6929" max="6929" width="5.42578125" bestFit="1" customWidth="1"/>
    <col min="6930" max="6930" width="7.42578125" bestFit="1" customWidth="1"/>
    <col min="6931" max="6931" width="5.42578125" bestFit="1" customWidth="1"/>
    <col min="6932" max="6932" width="7.42578125" bestFit="1" customWidth="1"/>
    <col min="6933" max="6933" width="6.42578125" bestFit="1" customWidth="1"/>
    <col min="6934" max="6935" width="5.42578125" bestFit="1" customWidth="1"/>
    <col min="6936" max="6936" width="7.42578125" bestFit="1" customWidth="1"/>
    <col min="6937" max="6938" width="5.42578125" bestFit="1" customWidth="1"/>
    <col min="6939" max="6939" width="7" customWidth="1"/>
    <col min="6940" max="6940" width="4.85546875" bestFit="1" customWidth="1"/>
    <col min="6941" max="6941" width="6" bestFit="1" customWidth="1"/>
    <col min="6942" max="6942" width="5.42578125" bestFit="1" customWidth="1"/>
    <col min="6943" max="6943" width="6.42578125" bestFit="1" customWidth="1"/>
    <col min="6944" max="6944" width="4.42578125" bestFit="1" customWidth="1"/>
    <col min="7178" max="7178" width="29.85546875" bestFit="1" customWidth="1"/>
    <col min="7179" max="7179" width="5.28515625" bestFit="1" customWidth="1"/>
    <col min="7181" max="7181" width="6.5703125" bestFit="1" customWidth="1"/>
    <col min="7182" max="7182" width="6.5703125" customWidth="1"/>
    <col min="7183" max="7184" width="7.42578125" bestFit="1" customWidth="1"/>
    <col min="7185" max="7185" width="5.42578125" bestFit="1" customWidth="1"/>
    <col min="7186" max="7186" width="7.42578125" bestFit="1" customWidth="1"/>
    <col min="7187" max="7187" width="5.42578125" bestFit="1" customWidth="1"/>
    <col min="7188" max="7188" width="7.42578125" bestFit="1" customWidth="1"/>
    <col min="7189" max="7189" width="6.42578125" bestFit="1" customWidth="1"/>
    <col min="7190" max="7191" width="5.42578125" bestFit="1" customWidth="1"/>
    <col min="7192" max="7192" width="7.42578125" bestFit="1" customWidth="1"/>
    <col min="7193" max="7194" width="5.42578125" bestFit="1" customWidth="1"/>
    <col min="7195" max="7195" width="7" customWidth="1"/>
    <col min="7196" max="7196" width="4.85546875" bestFit="1" customWidth="1"/>
    <col min="7197" max="7197" width="6" bestFit="1" customWidth="1"/>
    <col min="7198" max="7198" width="5.42578125" bestFit="1" customWidth="1"/>
    <col min="7199" max="7199" width="6.42578125" bestFit="1" customWidth="1"/>
    <col min="7200" max="7200" width="4.42578125" bestFit="1" customWidth="1"/>
    <col min="7434" max="7434" width="29.85546875" bestFit="1" customWidth="1"/>
    <col min="7435" max="7435" width="5.28515625" bestFit="1" customWidth="1"/>
    <col min="7437" max="7437" width="6.5703125" bestFit="1" customWidth="1"/>
    <col min="7438" max="7438" width="6.5703125" customWidth="1"/>
    <col min="7439" max="7440" width="7.42578125" bestFit="1" customWidth="1"/>
    <col min="7441" max="7441" width="5.42578125" bestFit="1" customWidth="1"/>
    <col min="7442" max="7442" width="7.42578125" bestFit="1" customWidth="1"/>
    <col min="7443" max="7443" width="5.42578125" bestFit="1" customWidth="1"/>
    <col min="7444" max="7444" width="7.42578125" bestFit="1" customWidth="1"/>
    <col min="7445" max="7445" width="6.42578125" bestFit="1" customWidth="1"/>
    <col min="7446" max="7447" width="5.42578125" bestFit="1" customWidth="1"/>
    <col min="7448" max="7448" width="7.42578125" bestFit="1" customWidth="1"/>
    <col min="7449" max="7450" width="5.42578125" bestFit="1" customWidth="1"/>
    <col min="7451" max="7451" width="7" customWidth="1"/>
    <col min="7452" max="7452" width="4.85546875" bestFit="1" customWidth="1"/>
    <col min="7453" max="7453" width="6" bestFit="1" customWidth="1"/>
    <col min="7454" max="7454" width="5.42578125" bestFit="1" customWidth="1"/>
    <col min="7455" max="7455" width="6.42578125" bestFit="1" customWidth="1"/>
    <col min="7456" max="7456" width="4.42578125" bestFit="1" customWidth="1"/>
    <col min="7690" max="7690" width="29.85546875" bestFit="1" customWidth="1"/>
    <col min="7691" max="7691" width="5.28515625" bestFit="1" customWidth="1"/>
    <col min="7693" max="7693" width="6.5703125" bestFit="1" customWidth="1"/>
    <col min="7694" max="7694" width="6.5703125" customWidth="1"/>
    <col min="7695" max="7696" width="7.42578125" bestFit="1" customWidth="1"/>
    <col min="7697" max="7697" width="5.42578125" bestFit="1" customWidth="1"/>
    <col min="7698" max="7698" width="7.42578125" bestFit="1" customWidth="1"/>
    <col min="7699" max="7699" width="5.42578125" bestFit="1" customWidth="1"/>
    <col min="7700" max="7700" width="7.42578125" bestFit="1" customWidth="1"/>
    <col min="7701" max="7701" width="6.42578125" bestFit="1" customWidth="1"/>
    <col min="7702" max="7703" width="5.42578125" bestFit="1" customWidth="1"/>
    <col min="7704" max="7704" width="7.42578125" bestFit="1" customWidth="1"/>
    <col min="7705" max="7706" width="5.42578125" bestFit="1" customWidth="1"/>
    <col min="7707" max="7707" width="7" customWidth="1"/>
    <col min="7708" max="7708" width="4.85546875" bestFit="1" customWidth="1"/>
    <col min="7709" max="7709" width="6" bestFit="1" customWidth="1"/>
    <col min="7710" max="7710" width="5.42578125" bestFit="1" customWidth="1"/>
    <col min="7711" max="7711" width="6.42578125" bestFit="1" customWidth="1"/>
    <col min="7712" max="7712" width="4.42578125" bestFit="1" customWidth="1"/>
    <col min="7946" max="7946" width="29.85546875" bestFit="1" customWidth="1"/>
    <col min="7947" max="7947" width="5.28515625" bestFit="1" customWidth="1"/>
    <col min="7949" max="7949" width="6.5703125" bestFit="1" customWidth="1"/>
    <col min="7950" max="7950" width="6.5703125" customWidth="1"/>
    <col min="7951" max="7952" width="7.42578125" bestFit="1" customWidth="1"/>
    <col min="7953" max="7953" width="5.42578125" bestFit="1" customWidth="1"/>
    <col min="7954" max="7954" width="7.42578125" bestFit="1" customWidth="1"/>
    <col min="7955" max="7955" width="5.42578125" bestFit="1" customWidth="1"/>
    <col min="7956" max="7956" width="7.42578125" bestFit="1" customWidth="1"/>
    <col min="7957" max="7957" width="6.42578125" bestFit="1" customWidth="1"/>
    <col min="7958" max="7959" width="5.42578125" bestFit="1" customWidth="1"/>
    <col min="7960" max="7960" width="7.42578125" bestFit="1" customWidth="1"/>
    <col min="7961" max="7962" width="5.42578125" bestFit="1" customWidth="1"/>
    <col min="7963" max="7963" width="7" customWidth="1"/>
    <col min="7964" max="7964" width="4.85546875" bestFit="1" customWidth="1"/>
    <col min="7965" max="7965" width="6" bestFit="1" customWidth="1"/>
    <col min="7966" max="7966" width="5.42578125" bestFit="1" customWidth="1"/>
    <col min="7967" max="7967" width="6.42578125" bestFit="1" customWidth="1"/>
    <col min="7968" max="7968" width="4.42578125" bestFit="1" customWidth="1"/>
    <col min="8202" max="8202" width="29.85546875" bestFit="1" customWidth="1"/>
    <col min="8203" max="8203" width="5.28515625" bestFit="1" customWidth="1"/>
    <col min="8205" max="8205" width="6.5703125" bestFit="1" customWidth="1"/>
    <col min="8206" max="8206" width="6.5703125" customWidth="1"/>
    <col min="8207" max="8208" width="7.42578125" bestFit="1" customWidth="1"/>
    <col min="8209" max="8209" width="5.42578125" bestFit="1" customWidth="1"/>
    <col min="8210" max="8210" width="7.42578125" bestFit="1" customWidth="1"/>
    <col min="8211" max="8211" width="5.42578125" bestFit="1" customWidth="1"/>
    <col min="8212" max="8212" width="7.42578125" bestFit="1" customWidth="1"/>
    <col min="8213" max="8213" width="6.42578125" bestFit="1" customWidth="1"/>
    <col min="8214" max="8215" width="5.42578125" bestFit="1" customWidth="1"/>
    <col min="8216" max="8216" width="7.42578125" bestFit="1" customWidth="1"/>
    <col min="8217" max="8218" width="5.42578125" bestFit="1" customWidth="1"/>
    <col min="8219" max="8219" width="7" customWidth="1"/>
    <col min="8220" max="8220" width="4.85546875" bestFit="1" customWidth="1"/>
    <col min="8221" max="8221" width="6" bestFit="1" customWidth="1"/>
    <col min="8222" max="8222" width="5.42578125" bestFit="1" customWidth="1"/>
    <col min="8223" max="8223" width="6.42578125" bestFit="1" customWidth="1"/>
    <col min="8224" max="8224" width="4.42578125" bestFit="1" customWidth="1"/>
    <col min="8458" max="8458" width="29.85546875" bestFit="1" customWidth="1"/>
    <col min="8459" max="8459" width="5.28515625" bestFit="1" customWidth="1"/>
    <col min="8461" max="8461" width="6.5703125" bestFit="1" customWidth="1"/>
    <col min="8462" max="8462" width="6.5703125" customWidth="1"/>
    <col min="8463" max="8464" width="7.42578125" bestFit="1" customWidth="1"/>
    <col min="8465" max="8465" width="5.42578125" bestFit="1" customWidth="1"/>
    <col min="8466" max="8466" width="7.42578125" bestFit="1" customWidth="1"/>
    <col min="8467" max="8467" width="5.42578125" bestFit="1" customWidth="1"/>
    <col min="8468" max="8468" width="7.42578125" bestFit="1" customWidth="1"/>
    <col min="8469" max="8469" width="6.42578125" bestFit="1" customWidth="1"/>
    <col min="8470" max="8471" width="5.42578125" bestFit="1" customWidth="1"/>
    <col min="8472" max="8472" width="7.42578125" bestFit="1" customWidth="1"/>
    <col min="8473" max="8474" width="5.42578125" bestFit="1" customWidth="1"/>
    <col min="8475" max="8475" width="7" customWidth="1"/>
    <col min="8476" max="8476" width="4.85546875" bestFit="1" customWidth="1"/>
    <col min="8477" max="8477" width="6" bestFit="1" customWidth="1"/>
    <col min="8478" max="8478" width="5.42578125" bestFit="1" customWidth="1"/>
    <col min="8479" max="8479" width="6.42578125" bestFit="1" customWidth="1"/>
    <col min="8480" max="8480" width="4.42578125" bestFit="1" customWidth="1"/>
    <col min="8714" max="8714" width="29.85546875" bestFit="1" customWidth="1"/>
    <col min="8715" max="8715" width="5.28515625" bestFit="1" customWidth="1"/>
    <col min="8717" max="8717" width="6.5703125" bestFit="1" customWidth="1"/>
    <col min="8718" max="8718" width="6.5703125" customWidth="1"/>
    <col min="8719" max="8720" width="7.42578125" bestFit="1" customWidth="1"/>
    <col min="8721" max="8721" width="5.42578125" bestFit="1" customWidth="1"/>
    <col min="8722" max="8722" width="7.42578125" bestFit="1" customWidth="1"/>
    <col min="8723" max="8723" width="5.42578125" bestFit="1" customWidth="1"/>
    <col min="8724" max="8724" width="7.42578125" bestFit="1" customWidth="1"/>
    <col min="8725" max="8725" width="6.42578125" bestFit="1" customWidth="1"/>
    <col min="8726" max="8727" width="5.42578125" bestFit="1" customWidth="1"/>
    <col min="8728" max="8728" width="7.42578125" bestFit="1" customWidth="1"/>
    <col min="8729" max="8730" width="5.42578125" bestFit="1" customWidth="1"/>
    <col min="8731" max="8731" width="7" customWidth="1"/>
    <col min="8732" max="8732" width="4.85546875" bestFit="1" customWidth="1"/>
    <col min="8733" max="8733" width="6" bestFit="1" customWidth="1"/>
    <col min="8734" max="8734" width="5.42578125" bestFit="1" customWidth="1"/>
    <col min="8735" max="8735" width="6.42578125" bestFit="1" customWidth="1"/>
    <col min="8736" max="8736" width="4.42578125" bestFit="1" customWidth="1"/>
    <col min="8970" max="8970" width="29.85546875" bestFit="1" customWidth="1"/>
    <col min="8971" max="8971" width="5.28515625" bestFit="1" customWidth="1"/>
    <col min="8973" max="8973" width="6.5703125" bestFit="1" customWidth="1"/>
    <col min="8974" max="8974" width="6.5703125" customWidth="1"/>
    <col min="8975" max="8976" width="7.42578125" bestFit="1" customWidth="1"/>
    <col min="8977" max="8977" width="5.42578125" bestFit="1" customWidth="1"/>
    <col min="8978" max="8978" width="7.42578125" bestFit="1" customWidth="1"/>
    <col min="8979" max="8979" width="5.42578125" bestFit="1" customWidth="1"/>
    <col min="8980" max="8980" width="7.42578125" bestFit="1" customWidth="1"/>
    <col min="8981" max="8981" width="6.42578125" bestFit="1" customWidth="1"/>
    <col min="8982" max="8983" width="5.42578125" bestFit="1" customWidth="1"/>
    <col min="8984" max="8984" width="7.42578125" bestFit="1" customWidth="1"/>
    <col min="8985" max="8986" width="5.42578125" bestFit="1" customWidth="1"/>
    <col min="8987" max="8987" width="7" customWidth="1"/>
    <col min="8988" max="8988" width="4.85546875" bestFit="1" customWidth="1"/>
    <col min="8989" max="8989" width="6" bestFit="1" customWidth="1"/>
    <col min="8990" max="8990" width="5.42578125" bestFit="1" customWidth="1"/>
    <col min="8991" max="8991" width="6.42578125" bestFit="1" customWidth="1"/>
    <col min="8992" max="8992" width="4.42578125" bestFit="1" customWidth="1"/>
    <col min="9226" max="9226" width="29.85546875" bestFit="1" customWidth="1"/>
    <col min="9227" max="9227" width="5.28515625" bestFit="1" customWidth="1"/>
    <col min="9229" max="9229" width="6.5703125" bestFit="1" customWidth="1"/>
    <col min="9230" max="9230" width="6.5703125" customWidth="1"/>
    <col min="9231" max="9232" width="7.42578125" bestFit="1" customWidth="1"/>
    <col min="9233" max="9233" width="5.42578125" bestFit="1" customWidth="1"/>
    <col min="9234" max="9234" width="7.42578125" bestFit="1" customWidth="1"/>
    <col min="9235" max="9235" width="5.42578125" bestFit="1" customWidth="1"/>
    <col min="9236" max="9236" width="7.42578125" bestFit="1" customWidth="1"/>
    <col min="9237" max="9237" width="6.42578125" bestFit="1" customWidth="1"/>
    <col min="9238" max="9239" width="5.42578125" bestFit="1" customWidth="1"/>
    <col min="9240" max="9240" width="7.42578125" bestFit="1" customWidth="1"/>
    <col min="9241" max="9242" width="5.42578125" bestFit="1" customWidth="1"/>
    <col min="9243" max="9243" width="7" customWidth="1"/>
    <col min="9244" max="9244" width="4.85546875" bestFit="1" customWidth="1"/>
    <col min="9245" max="9245" width="6" bestFit="1" customWidth="1"/>
    <col min="9246" max="9246" width="5.42578125" bestFit="1" customWidth="1"/>
    <col min="9247" max="9247" width="6.42578125" bestFit="1" customWidth="1"/>
    <col min="9248" max="9248" width="4.42578125" bestFit="1" customWidth="1"/>
    <col min="9482" max="9482" width="29.85546875" bestFit="1" customWidth="1"/>
    <col min="9483" max="9483" width="5.28515625" bestFit="1" customWidth="1"/>
    <col min="9485" max="9485" width="6.5703125" bestFit="1" customWidth="1"/>
    <col min="9486" max="9486" width="6.5703125" customWidth="1"/>
    <col min="9487" max="9488" width="7.42578125" bestFit="1" customWidth="1"/>
    <col min="9489" max="9489" width="5.42578125" bestFit="1" customWidth="1"/>
    <col min="9490" max="9490" width="7.42578125" bestFit="1" customWidth="1"/>
    <col min="9491" max="9491" width="5.42578125" bestFit="1" customWidth="1"/>
    <col min="9492" max="9492" width="7.42578125" bestFit="1" customWidth="1"/>
    <col min="9493" max="9493" width="6.42578125" bestFit="1" customWidth="1"/>
    <col min="9494" max="9495" width="5.42578125" bestFit="1" customWidth="1"/>
    <col min="9496" max="9496" width="7.42578125" bestFit="1" customWidth="1"/>
    <col min="9497" max="9498" width="5.42578125" bestFit="1" customWidth="1"/>
    <col min="9499" max="9499" width="7" customWidth="1"/>
    <col min="9500" max="9500" width="4.85546875" bestFit="1" customWidth="1"/>
    <col min="9501" max="9501" width="6" bestFit="1" customWidth="1"/>
    <col min="9502" max="9502" width="5.42578125" bestFit="1" customWidth="1"/>
    <col min="9503" max="9503" width="6.42578125" bestFit="1" customWidth="1"/>
    <col min="9504" max="9504" width="4.42578125" bestFit="1" customWidth="1"/>
    <col min="9738" max="9738" width="29.85546875" bestFit="1" customWidth="1"/>
    <col min="9739" max="9739" width="5.28515625" bestFit="1" customWidth="1"/>
    <col min="9741" max="9741" width="6.5703125" bestFit="1" customWidth="1"/>
    <col min="9742" max="9742" width="6.5703125" customWidth="1"/>
    <col min="9743" max="9744" width="7.42578125" bestFit="1" customWidth="1"/>
    <col min="9745" max="9745" width="5.42578125" bestFit="1" customWidth="1"/>
    <col min="9746" max="9746" width="7.42578125" bestFit="1" customWidth="1"/>
    <col min="9747" max="9747" width="5.42578125" bestFit="1" customWidth="1"/>
    <col min="9748" max="9748" width="7.42578125" bestFit="1" customWidth="1"/>
    <col min="9749" max="9749" width="6.42578125" bestFit="1" customWidth="1"/>
    <col min="9750" max="9751" width="5.42578125" bestFit="1" customWidth="1"/>
    <col min="9752" max="9752" width="7.42578125" bestFit="1" customWidth="1"/>
    <col min="9753" max="9754" width="5.42578125" bestFit="1" customWidth="1"/>
    <col min="9755" max="9755" width="7" customWidth="1"/>
    <col min="9756" max="9756" width="4.85546875" bestFit="1" customWidth="1"/>
    <col min="9757" max="9757" width="6" bestFit="1" customWidth="1"/>
    <col min="9758" max="9758" width="5.42578125" bestFit="1" customWidth="1"/>
    <col min="9759" max="9759" width="6.42578125" bestFit="1" customWidth="1"/>
    <col min="9760" max="9760" width="4.42578125" bestFit="1" customWidth="1"/>
    <col min="9994" max="9994" width="29.85546875" bestFit="1" customWidth="1"/>
    <col min="9995" max="9995" width="5.28515625" bestFit="1" customWidth="1"/>
    <col min="9997" max="9997" width="6.5703125" bestFit="1" customWidth="1"/>
    <col min="9998" max="9998" width="6.5703125" customWidth="1"/>
    <col min="9999" max="10000" width="7.42578125" bestFit="1" customWidth="1"/>
    <col min="10001" max="10001" width="5.42578125" bestFit="1" customWidth="1"/>
    <col min="10002" max="10002" width="7.42578125" bestFit="1" customWidth="1"/>
    <col min="10003" max="10003" width="5.42578125" bestFit="1" customWidth="1"/>
    <col min="10004" max="10004" width="7.42578125" bestFit="1" customWidth="1"/>
    <col min="10005" max="10005" width="6.42578125" bestFit="1" customWidth="1"/>
    <col min="10006" max="10007" width="5.42578125" bestFit="1" customWidth="1"/>
    <col min="10008" max="10008" width="7.42578125" bestFit="1" customWidth="1"/>
    <col min="10009" max="10010" width="5.42578125" bestFit="1" customWidth="1"/>
    <col min="10011" max="10011" width="7" customWidth="1"/>
    <col min="10012" max="10012" width="4.85546875" bestFit="1" customWidth="1"/>
    <col min="10013" max="10013" width="6" bestFit="1" customWidth="1"/>
    <col min="10014" max="10014" width="5.42578125" bestFit="1" customWidth="1"/>
    <col min="10015" max="10015" width="6.42578125" bestFit="1" customWidth="1"/>
    <col min="10016" max="10016" width="4.42578125" bestFit="1" customWidth="1"/>
    <col min="10250" max="10250" width="29.85546875" bestFit="1" customWidth="1"/>
    <col min="10251" max="10251" width="5.28515625" bestFit="1" customWidth="1"/>
    <col min="10253" max="10253" width="6.5703125" bestFit="1" customWidth="1"/>
    <col min="10254" max="10254" width="6.5703125" customWidth="1"/>
    <col min="10255" max="10256" width="7.42578125" bestFit="1" customWidth="1"/>
    <col min="10257" max="10257" width="5.42578125" bestFit="1" customWidth="1"/>
    <col min="10258" max="10258" width="7.42578125" bestFit="1" customWidth="1"/>
    <col min="10259" max="10259" width="5.42578125" bestFit="1" customWidth="1"/>
    <col min="10260" max="10260" width="7.42578125" bestFit="1" customWidth="1"/>
    <col min="10261" max="10261" width="6.42578125" bestFit="1" customWidth="1"/>
    <col min="10262" max="10263" width="5.42578125" bestFit="1" customWidth="1"/>
    <col min="10264" max="10264" width="7.42578125" bestFit="1" customWidth="1"/>
    <col min="10265" max="10266" width="5.42578125" bestFit="1" customWidth="1"/>
    <col min="10267" max="10267" width="7" customWidth="1"/>
    <col min="10268" max="10268" width="4.85546875" bestFit="1" customWidth="1"/>
    <col min="10269" max="10269" width="6" bestFit="1" customWidth="1"/>
    <col min="10270" max="10270" width="5.42578125" bestFit="1" customWidth="1"/>
    <col min="10271" max="10271" width="6.42578125" bestFit="1" customWidth="1"/>
    <col min="10272" max="10272" width="4.42578125" bestFit="1" customWidth="1"/>
    <col min="10506" max="10506" width="29.85546875" bestFit="1" customWidth="1"/>
    <col min="10507" max="10507" width="5.28515625" bestFit="1" customWidth="1"/>
    <col min="10509" max="10509" width="6.5703125" bestFit="1" customWidth="1"/>
    <col min="10510" max="10510" width="6.5703125" customWidth="1"/>
    <col min="10511" max="10512" width="7.42578125" bestFit="1" customWidth="1"/>
    <col min="10513" max="10513" width="5.42578125" bestFit="1" customWidth="1"/>
    <col min="10514" max="10514" width="7.42578125" bestFit="1" customWidth="1"/>
    <col min="10515" max="10515" width="5.42578125" bestFit="1" customWidth="1"/>
    <col min="10516" max="10516" width="7.42578125" bestFit="1" customWidth="1"/>
    <col min="10517" max="10517" width="6.42578125" bestFit="1" customWidth="1"/>
    <col min="10518" max="10519" width="5.42578125" bestFit="1" customWidth="1"/>
    <col min="10520" max="10520" width="7.42578125" bestFit="1" customWidth="1"/>
    <col min="10521" max="10522" width="5.42578125" bestFit="1" customWidth="1"/>
    <col min="10523" max="10523" width="7" customWidth="1"/>
    <col min="10524" max="10524" width="4.85546875" bestFit="1" customWidth="1"/>
    <col min="10525" max="10525" width="6" bestFit="1" customWidth="1"/>
    <col min="10526" max="10526" width="5.42578125" bestFit="1" customWidth="1"/>
    <col min="10527" max="10527" width="6.42578125" bestFit="1" customWidth="1"/>
    <col min="10528" max="10528" width="4.42578125" bestFit="1" customWidth="1"/>
    <col min="10762" max="10762" width="29.85546875" bestFit="1" customWidth="1"/>
    <col min="10763" max="10763" width="5.28515625" bestFit="1" customWidth="1"/>
    <col min="10765" max="10765" width="6.5703125" bestFit="1" customWidth="1"/>
    <col min="10766" max="10766" width="6.5703125" customWidth="1"/>
    <col min="10767" max="10768" width="7.42578125" bestFit="1" customWidth="1"/>
    <col min="10769" max="10769" width="5.42578125" bestFit="1" customWidth="1"/>
    <col min="10770" max="10770" width="7.42578125" bestFit="1" customWidth="1"/>
    <col min="10771" max="10771" width="5.42578125" bestFit="1" customWidth="1"/>
    <col min="10772" max="10772" width="7.42578125" bestFit="1" customWidth="1"/>
    <col min="10773" max="10773" width="6.42578125" bestFit="1" customWidth="1"/>
    <col min="10774" max="10775" width="5.42578125" bestFit="1" customWidth="1"/>
    <col min="10776" max="10776" width="7.42578125" bestFit="1" customWidth="1"/>
    <col min="10777" max="10778" width="5.42578125" bestFit="1" customWidth="1"/>
    <col min="10779" max="10779" width="7" customWidth="1"/>
    <col min="10780" max="10780" width="4.85546875" bestFit="1" customWidth="1"/>
    <col min="10781" max="10781" width="6" bestFit="1" customWidth="1"/>
    <col min="10782" max="10782" width="5.42578125" bestFit="1" customWidth="1"/>
    <col min="10783" max="10783" width="6.42578125" bestFit="1" customWidth="1"/>
    <col min="10784" max="10784" width="4.42578125" bestFit="1" customWidth="1"/>
    <col min="11018" max="11018" width="29.85546875" bestFit="1" customWidth="1"/>
    <col min="11019" max="11019" width="5.28515625" bestFit="1" customWidth="1"/>
    <col min="11021" max="11021" width="6.5703125" bestFit="1" customWidth="1"/>
    <col min="11022" max="11022" width="6.5703125" customWidth="1"/>
    <col min="11023" max="11024" width="7.42578125" bestFit="1" customWidth="1"/>
    <col min="11025" max="11025" width="5.42578125" bestFit="1" customWidth="1"/>
    <col min="11026" max="11026" width="7.42578125" bestFit="1" customWidth="1"/>
    <col min="11027" max="11027" width="5.42578125" bestFit="1" customWidth="1"/>
    <col min="11028" max="11028" width="7.42578125" bestFit="1" customWidth="1"/>
    <col min="11029" max="11029" width="6.42578125" bestFit="1" customWidth="1"/>
    <col min="11030" max="11031" width="5.42578125" bestFit="1" customWidth="1"/>
    <col min="11032" max="11032" width="7.42578125" bestFit="1" customWidth="1"/>
    <col min="11033" max="11034" width="5.42578125" bestFit="1" customWidth="1"/>
    <col min="11035" max="11035" width="7" customWidth="1"/>
    <col min="11036" max="11036" width="4.85546875" bestFit="1" customWidth="1"/>
    <col min="11037" max="11037" width="6" bestFit="1" customWidth="1"/>
    <col min="11038" max="11038" width="5.42578125" bestFit="1" customWidth="1"/>
    <col min="11039" max="11039" width="6.42578125" bestFit="1" customWidth="1"/>
    <col min="11040" max="11040" width="4.42578125" bestFit="1" customWidth="1"/>
    <col min="11274" max="11274" width="29.85546875" bestFit="1" customWidth="1"/>
    <col min="11275" max="11275" width="5.28515625" bestFit="1" customWidth="1"/>
    <col min="11277" max="11277" width="6.5703125" bestFit="1" customWidth="1"/>
    <col min="11278" max="11278" width="6.5703125" customWidth="1"/>
    <col min="11279" max="11280" width="7.42578125" bestFit="1" customWidth="1"/>
    <col min="11281" max="11281" width="5.42578125" bestFit="1" customWidth="1"/>
    <col min="11282" max="11282" width="7.42578125" bestFit="1" customWidth="1"/>
    <col min="11283" max="11283" width="5.42578125" bestFit="1" customWidth="1"/>
    <col min="11284" max="11284" width="7.42578125" bestFit="1" customWidth="1"/>
    <col min="11285" max="11285" width="6.42578125" bestFit="1" customWidth="1"/>
    <col min="11286" max="11287" width="5.42578125" bestFit="1" customWidth="1"/>
    <col min="11288" max="11288" width="7.42578125" bestFit="1" customWidth="1"/>
    <col min="11289" max="11290" width="5.42578125" bestFit="1" customWidth="1"/>
    <col min="11291" max="11291" width="7" customWidth="1"/>
    <col min="11292" max="11292" width="4.85546875" bestFit="1" customWidth="1"/>
    <col min="11293" max="11293" width="6" bestFit="1" customWidth="1"/>
    <col min="11294" max="11294" width="5.42578125" bestFit="1" customWidth="1"/>
    <col min="11295" max="11295" width="6.42578125" bestFit="1" customWidth="1"/>
    <col min="11296" max="11296" width="4.42578125" bestFit="1" customWidth="1"/>
    <col min="11530" max="11530" width="29.85546875" bestFit="1" customWidth="1"/>
    <col min="11531" max="11531" width="5.28515625" bestFit="1" customWidth="1"/>
    <col min="11533" max="11533" width="6.5703125" bestFit="1" customWidth="1"/>
    <col min="11534" max="11534" width="6.5703125" customWidth="1"/>
    <col min="11535" max="11536" width="7.42578125" bestFit="1" customWidth="1"/>
    <col min="11537" max="11537" width="5.42578125" bestFit="1" customWidth="1"/>
    <col min="11538" max="11538" width="7.42578125" bestFit="1" customWidth="1"/>
    <col min="11539" max="11539" width="5.42578125" bestFit="1" customWidth="1"/>
    <col min="11540" max="11540" width="7.42578125" bestFit="1" customWidth="1"/>
    <col min="11541" max="11541" width="6.42578125" bestFit="1" customWidth="1"/>
    <col min="11542" max="11543" width="5.42578125" bestFit="1" customWidth="1"/>
    <col min="11544" max="11544" width="7.42578125" bestFit="1" customWidth="1"/>
    <col min="11545" max="11546" width="5.42578125" bestFit="1" customWidth="1"/>
    <col min="11547" max="11547" width="7" customWidth="1"/>
    <col min="11548" max="11548" width="4.85546875" bestFit="1" customWidth="1"/>
    <col min="11549" max="11549" width="6" bestFit="1" customWidth="1"/>
    <col min="11550" max="11550" width="5.42578125" bestFit="1" customWidth="1"/>
    <col min="11551" max="11551" width="6.42578125" bestFit="1" customWidth="1"/>
    <col min="11552" max="11552" width="4.42578125" bestFit="1" customWidth="1"/>
    <col min="11786" max="11786" width="29.85546875" bestFit="1" customWidth="1"/>
    <col min="11787" max="11787" width="5.28515625" bestFit="1" customWidth="1"/>
    <col min="11789" max="11789" width="6.5703125" bestFit="1" customWidth="1"/>
    <col min="11790" max="11790" width="6.5703125" customWidth="1"/>
    <col min="11791" max="11792" width="7.42578125" bestFit="1" customWidth="1"/>
    <col min="11793" max="11793" width="5.42578125" bestFit="1" customWidth="1"/>
    <col min="11794" max="11794" width="7.42578125" bestFit="1" customWidth="1"/>
    <col min="11795" max="11795" width="5.42578125" bestFit="1" customWidth="1"/>
    <col min="11796" max="11796" width="7.42578125" bestFit="1" customWidth="1"/>
    <col min="11797" max="11797" width="6.42578125" bestFit="1" customWidth="1"/>
    <col min="11798" max="11799" width="5.42578125" bestFit="1" customWidth="1"/>
    <col min="11800" max="11800" width="7.42578125" bestFit="1" customWidth="1"/>
    <col min="11801" max="11802" width="5.42578125" bestFit="1" customWidth="1"/>
    <col min="11803" max="11803" width="7" customWidth="1"/>
    <col min="11804" max="11804" width="4.85546875" bestFit="1" customWidth="1"/>
    <col min="11805" max="11805" width="6" bestFit="1" customWidth="1"/>
    <col min="11806" max="11806" width="5.42578125" bestFit="1" customWidth="1"/>
    <col min="11807" max="11807" width="6.42578125" bestFit="1" customWidth="1"/>
    <col min="11808" max="11808" width="4.42578125" bestFit="1" customWidth="1"/>
    <col min="12042" max="12042" width="29.85546875" bestFit="1" customWidth="1"/>
    <col min="12043" max="12043" width="5.28515625" bestFit="1" customWidth="1"/>
    <col min="12045" max="12045" width="6.5703125" bestFit="1" customWidth="1"/>
    <col min="12046" max="12046" width="6.5703125" customWidth="1"/>
    <col min="12047" max="12048" width="7.42578125" bestFit="1" customWidth="1"/>
    <col min="12049" max="12049" width="5.42578125" bestFit="1" customWidth="1"/>
    <col min="12050" max="12050" width="7.42578125" bestFit="1" customWidth="1"/>
    <col min="12051" max="12051" width="5.42578125" bestFit="1" customWidth="1"/>
    <col min="12052" max="12052" width="7.42578125" bestFit="1" customWidth="1"/>
    <col min="12053" max="12053" width="6.42578125" bestFit="1" customWidth="1"/>
    <col min="12054" max="12055" width="5.42578125" bestFit="1" customWidth="1"/>
    <col min="12056" max="12056" width="7.42578125" bestFit="1" customWidth="1"/>
    <col min="12057" max="12058" width="5.42578125" bestFit="1" customWidth="1"/>
    <col min="12059" max="12059" width="7" customWidth="1"/>
    <col min="12060" max="12060" width="4.85546875" bestFit="1" customWidth="1"/>
    <col min="12061" max="12061" width="6" bestFit="1" customWidth="1"/>
    <col min="12062" max="12062" width="5.42578125" bestFit="1" customWidth="1"/>
    <col min="12063" max="12063" width="6.42578125" bestFit="1" customWidth="1"/>
    <col min="12064" max="12064" width="4.42578125" bestFit="1" customWidth="1"/>
    <col min="12298" max="12298" width="29.85546875" bestFit="1" customWidth="1"/>
    <col min="12299" max="12299" width="5.28515625" bestFit="1" customWidth="1"/>
    <col min="12301" max="12301" width="6.5703125" bestFit="1" customWidth="1"/>
    <col min="12302" max="12302" width="6.5703125" customWidth="1"/>
    <col min="12303" max="12304" width="7.42578125" bestFit="1" customWidth="1"/>
    <col min="12305" max="12305" width="5.42578125" bestFit="1" customWidth="1"/>
    <col min="12306" max="12306" width="7.42578125" bestFit="1" customWidth="1"/>
    <col min="12307" max="12307" width="5.42578125" bestFit="1" customWidth="1"/>
    <col min="12308" max="12308" width="7.42578125" bestFit="1" customWidth="1"/>
    <col min="12309" max="12309" width="6.42578125" bestFit="1" customWidth="1"/>
    <col min="12310" max="12311" width="5.42578125" bestFit="1" customWidth="1"/>
    <col min="12312" max="12312" width="7.42578125" bestFit="1" customWidth="1"/>
    <col min="12313" max="12314" width="5.42578125" bestFit="1" customWidth="1"/>
    <col min="12315" max="12315" width="7" customWidth="1"/>
    <col min="12316" max="12316" width="4.85546875" bestFit="1" customWidth="1"/>
    <col min="12317" max="12317" width="6" bestFit="1" customWidth="1"/>
    <col min="12318" max="12318" width="5.42578125" bestFit="1" customWidth="1"/>
    <col min="12319" max="12319" width="6.42578125" bestFit="1" customWidth="1"/>
    <col min="12320" max="12320" width="4.42578125" bestFit="1" customWidth="1"/>
    <col min="12554" max="12554" width="29.85546875" bestFit="1" customWidth="1"/>
    <col min="12555" max="12555" width="5.28515625" bestFit="1" customWidth="1"/>
    <col min="12557" max="12557" width="6.5703125" bestFit="1" customWidth="1"/>
    <col min="12558" max="12558" width="6.5703125" customWidth="1"/>
    <col min="12559" max="12560" width="7.42578125" bestFit="1" customWidth="1"/>
    <col min="12561" max="12561" width="5.42578125" bestFit="1" customWidth="1"/>
    <col min="12562" max="12562" width="7.42578125" bestFit="1" customWidth="1"/>
    <col min="12563" max="12563" width="5.42578125" bestFit="1" customWidth="1"/>
    <col min="12564" max="12564" width="7.42578125" bestFit="1" customWidth="1"/>
    <col min="12565" max="12565" width="6.42578125" bestFit="1" customWidth="1"/>
    <col min="12566" max="12567" width="5.42578125" bestFit="1" customWidth="1"/>
    <col min="12568" max="12568" width="7.42578125" bestFit="1" customWidth="1"/>
    <col min="12569" max="12570" width="5.42578125" bestFit="1" customWidth="1"/>
    <col min="12571" max="12571" width="7" customWidth="1"/>
    <col min="12572" max="12572" width="4.85546875" bestFit="1" customWidth="1"/>
    <col min="12573" max="12573" width="6" bestFit="1" customWidth="1"/>
    <col min="12574" max="12574" width="5.42578125" bestFit="1" customWidth="1"/>
    <col min="12575" max="12575" width="6.42578125" bestFit="1" customWidth="1"/>
    <col min="12576" max="12576" width="4.42578125" bestFit="1" customWidth="1"/>
    <col min="12810" max="12810" width="29.85546875" bestFit="1" customWidth="1"/>
    <col min="12811" max="12811" width="5.28515625" bestFit="1" customWidth="1"/>
    <col min="12813" max="12813" width="6.5703125" bestFit="1" customWidth="1"/>
    <col min="12814" max="12814" width="6.5703125" customWidth="1"/>
    <col min="12815" max="12816" width="7.42578125" bestFit="1" customWidth="1"/>
    <col min="12817" max="12817" width="5.42578125" bestFit="1" customWidth="1"/>
    <col min="12818" max="12818" width="7.42578125" bestFit="1" customWidth="1"/>
    <col min="12819" max="12819" width="5.42578125" bestFit="1" customWidth="1"/>
    <col min="12820" max="12820" width="7.42578125" bestFit="1" customWidth="1"/>
    <col min="12821" max="12821" width="6.42578125" bestFit="1" customWidth="1"/>
    <col min="12822" max="12823" width="5.42578125" bestFit="1" customWidth="1"/>
    <col min="12824" max="12824" width="7.42578125" bestFit="1" customWidth="1"/>
    <col min="12825" max="12826" width="5.42578125" bestFit="1" customWidth="1"/>
    <col min="12827" max="12827" width="7" customWidth="1"/>
    <col min="12828" max="12828" width="4.85546875" bestFit="1" customWidth="1"/>
    <col min="12829" max="12829" width="6" bestFit="1" customWidth="1"/>
    <col min="12830" max="12830" width="5.42578125" bestFit="1" customWidth="1"/>
    <col min="12831" max="12831" width="6.42578125" bestFit="1" customWidth="1"/>
    <col min="12832" max="12832" width="4.42578125" bestFit="1" customWidth="1"/>
    <col min="13066" max="13066" width="29.85546875" bestFit="1" customWidth="1"/>
    <col min="13067" max="13067" width="5.28515625" bestFit="1" customWidth="1"/>
    <col min="13069" max="13069" width="6.5703125" bestFit="1" customWidth="1"/>
    <col min="13070" max="13070" width="6.5703125" customWidth="1"/>
    <col min="13071" max="13072" width="7.42578125" bestFit="1" customWidth="1"/>
    <col min="13073" max="13073" width="5.42578125" bestFit="1" customWidth="1"/>
    <col min="13074" max="13074" width="7.42578125" bestFit="1" customWidth="1"/>
    <col min="13075" max="13075" width="5.42578125" bestFit="1" customWidth="1"/>
    <col min="13076" max="13076" width="7.42578125" bestFit="1" customWidth="1"/>
    <col min="13077" max="13077" width="6.42578125" bestFit="1" customWidth="1"/>
    <col min="13078" max="13079" width="5.42578125" bestFit="1" customWidth="1"/>
    <col min="13080" max="13080" width="7.42578125" bestFit="1" customWidth="1"/>
    <col min="13081" max="13082" width="5.42578125" bestFit="1" customWidth="1"/>
    <col min="13083" max="13083" width="7" customWidth="1"/>
    <col min="13084" max="13084" width="4.85546875" bestFit="1" customWidth="1"/>
    <col min="13085" max="13085" width="6" bestFit="1" customWidth="1"/>
    <col min="13086" max="13086" width="5.42578125" bestFit="1" customWidth="1"/>
    <col min="13087" max="13087" width="6.42578125" bestFit="1" customWidth="1"/>
    <col min="13088" max="13088" width="4.42578125" bestFit="1" customWidth="1"/>
    <col min="13322" max="13322" width="29.85546875" bestFit="1" customWidth="1"/>
    <col min="13323" max="13323" width="5.28515625" bestFit="1" customWidth="1"/>
    <col min="13325" max="13325" width="6.5703125" bestFit="1" customWidth="1"/>
    <col min="13326" max="13326" width="6.5703125" customWidth="1"/>
    <col min="13327" max="13328" width="7.42578125" bestFit="1" customWidth="1"/>
    <col min="13329" max="13329" width="5.42578125" bestFit="1" customWidth="1"/>
    <col min="13330" max="13330" width="7.42578125" bestFit="1" customWidth="1"/>
    <col min="13331" max="13331" width="5.42578125" bestFit="1" customWidth="1"/>
    <col min="13332" max="13332" width="7.42578125" bestFit="1" customWidth="1"/>
    <col min="13333" max="13333" width="6.42578125" bestFit="1" customWidth="1"/>
    <col min="13334" max="13335" width="5.42578125" bestFit="1" customWidth="1"/>
    <col min="13336" max="13336" width="7.42578125" bestFit="1" customWidth="1"/>
    <col min="13337" max="13338" width="5.42578125" bestFit="1" customWidth="1"/>
    <col min="13339" max="13339" width="7" customWidth="1"/>
    <col min="13340" max="13340" width="4.85546875" bestFit="1" customWidth="1"/>
    <col min="13341" max="13341" width="6" bestFit="1" customWidth="1"/>
    <col min="13342" max="13342" width="5.42578125" bestFit="1" customWidth="1"/>
    <col min="13343" max="13343" width="6.42578125" bestFit="1" customWidth="1"/>
    <col min="13344" max="13344" width="4.42578125" bestFit="1" customWidth="1"/>
    <col min="13578" max="13578" width="29.85546875" bestFit="1" customWidth="1"/>
    <col min="13579" max="13579" width="5.28515625" bestFit="1" customWidth="1"/>
    <col min="13581" max="13581" width="6.5703125" bestFit="1" customWidth="1"/>
    <col min="13582" max="13582" width="6.5703125" customWidth="1"/>
    <col min="13583" max="13584" width="7.42578125" bestFit="1" customWidth="1"/>
    <col min="13585" max="13585" width="5.42578125" bestFit="1" customWidth="1"/>
    <col min="13586" max="13586" width="7.42578125" bestFit="1" customWidth="1"/>
    <col min="13587" max="13587" width="5.42578125" bestFit="1" customWidth="1"/>
    <col min="13588" max="13588" width="7.42578125" bestFit="1" customWidth="1"/>
    <col min="13589" max="13589" width="6.42578125" bestFit="1" customWidth="1"/>
    <col min="13590" max="13591" width="5.42578125" bestFit="1" customWidth="1"/>
    <col min="13592" max="13592" width="7.42578125" bestFit="1" customWidth="1"/>
    <col min="13593" max="13594" width="5.42578125" bestFit="1" customWidth="1"/>
    <col min="13595" max="13595" width="7" customWidth="1"/>
    <col min="13596" max="13596" width="4.85546875" bestFit="1" customWidth="1"/>
    <col min="13597" max="13597" width="6" bestFit="1" customWidth="1"/>
    <col min="13598" max="13598" width="5.42578125" bestFit="1" customWidth="1"/>
    <col min="13599" max="13599" width="6.42578125" bestFit="1" customWidth="1"/>
    <col min="13600" max="13600" width="4.42578125" bestFit="1" customWidth="1"/>
    <col min="13834" max="13834" width="29.85546875" bestFit="1" customWidth="1"/>
    <col min="13835" max="13835" width="5.28515625" bestFit="1" customWidth="1"/>
    <col min="13837" max="13837" width="6.5703125" bestFit="1" customWidth="1"/>
    <col min="13838" max="13838" width="6.5703125" customWidth="1"/>
    <col min="13839" max="13840" width="7.42578125" bestFit="1" customWidth="1"/>
    <col min="13841" max="13841" width="5.42578125" bestFit="1" customWidth="1"/>
    <col min="13842" max="13842" width="7.42578125" bestFit="1" customWidth="1"/>
    <col min="13843" max="13843" width="5.42578125" bestFit="1" customWidth="1"/>
    <col min="13844" max="13844" width="7.42578125" bestFit="1" customWidth="1"/>
    <col min="13845" max="13845" width="6.42578125" bestFit="1" customWidth="1"/>
    <col min="13846" max="13847" width="5.42578125" bestFit="1" customWidth="1"/>
    <col min="13848" max="13848" width="7.42578125" bestFit="1" customWidth="1"/>
    <col min="13849" max="13850" width="5.42578125" bestFit="1" customWidth="1"/>
    <col min="13851" max="13851" width="7" customWidth="1"/>
    <col min="13852" max="13852" width="4.85546875" bestFit="1" customWidth="1"/>
    <col min="13853" max="13853" width="6" bestFit="1" customWidth="1"/>
    <col min="13854" max="13854" width="5.42578125" bestFit="1" customWidth="1"/>
    <col min="13855" max="13855" width="6.42578125" bestFit="1" customWidth="1"/>
    <col min="13856" max="13856" width="4.42578125" bestFit="1" customWidth="1"/>
    <col min="14090" max="14090" width="29.85546875" bestFit="1" customWidth="1"/>
    <col min="14091" max="14091" width="5.28515625" bestFit="1" customWidth="1"/>
    <col min="14093" max="14093" width="6.5703125" bestFit="1" customWidth="1"/>
    <col min="14094" max="14094" width="6.5703125" customWidth="1"/>
    <col min="14095" max="14096" width="7.42578125" bestFit="1" customWidth="1"/>
    <col min="14097" max="14097" width="5.42578125" bestFit="1" customWidth="1"/>
    <col min="14098" max="14098" width="7.42578125" bestFit="1" customWidth="1"/>
    <col min="14099" max="14099" width="5.42578125" bestFit="1" customWidth="1"/>
    <col min="14100" max="14100" width="7.42578125" bestFit="1" customWidth="1"/>
    <col min="14101" max="14101" width="6.42578125" bestFit="1" customWidth="1"/>
    <col min="14102" max="14103" width="5.42578125" bestFit="1" customWidth="1"/>
    <col min="14104" max="14104" width="7.42578125" bestFit="1" customWidth="1"/>
    <col min="14105" max="14106" width="5.42578125" bestFit="1" customWidth="1"/>
    <col min="14107" max="14107" width="7" customWidth="1"/>
    <col min="14108" max="14108" width="4.85546875" bestFit="1" customWidth="1"/>
    <col min="14109" max="14109" width="6" bestFit="1" customWidth="1"/>
    <col min="14110" max="14110" width="5.42578125" bestFit="1" customWidth="1"/>
    <col min="14111" max="14111" width="6.42578125" bestFit="1" customWidth="1"/>
    <col min="14112" max="14112" width="4.42578125" bestFit="1" customWidth="1"/>
    <col min="14346" max="14346" width="29.85546875" bestFit="1" customWidth="1"/>
    <col min="14347" max="14347" width="5.28515625" bestFit="1" customWidth="1"/>
    <col min="14349" max="14349" width="6.5703125" bestFit="1" customWidth="1"/>
    <col min="14350" max="14350" width="6.5703125" customWidth="1"/>
    <col min="14351" max="14352" width="7.42578125" bestFit="1" customWidth="1"/>
    <col min="14353" max="14353" width="5.42578125" bestFit="1" customWidth="1"/>
    <col min="14354" max="14354" width="7.42578125" bestFit="1" customWidth="1"/>
    <col min="14355" max="14355" width="5.42578125" bestFit="1" customWidth="1"/>
    <col min="14356" max="14356" width="7.42578125" bestFit="1" customWidth="1"/>
    <col min="14357" max="14357" width="6.42578125" bestFit="1" customWidth="1"/>
    <col min="14358" max="14359" width="5.42578125" bestFit="1" customWidth="1"/>
    <col min="14360" max="14360" width="7.42578125" bestFit="1" customWidth="1"/>
    <col min="14361" max="14362" width="5.42578125" bestFit="1" customWidth="1"/>
    <col min="14363" max="14363" width="7" customWidth="1"/>
    <col min="14364" max="14364" width="4.85546875" bestFit="1" customWidth="1"/>
    <col min="14365" max="14365" width="6" bestFit="1" customWidth="1"/>
    <col min="14366" max="14366" width="5.42578125" bestFit="1" customWidth="1"/>
    <col min="14367" max="14367" width="6.42578125" bestFit="1" customWidth="1"/>
    <col min="14368" max="14368" width="4.42578125" bestFit="1" customWidth="1"/>
    <col min="14602" max="14602" width="29.85546875" bestFit="1" customWidth="1"/>
    <col min="14603" max="14603" width="5.28515625" bestFit="1" customWidth="1"/>
    <col min="14605" max="14605" width="6.5703125" bestFit="1" customWidth="1"/>
    <col min="14606" max="14606" width="6.5703125" customWidth="1"/>
    <col min="14607" max="14608" width="7.42578125" bestFit="1" customWidth="1"/>
    <col min="14609" max="14609" width="5.42578125" bestFit="1" customWidth="1"/>
    <col min="14610" max="14610" width="7.42578125" bestFit="1" customWidth="1"/>
    <col min="14611" max="14611" width="5.42578125" bestFit="1" customWidth="1"/>
    <col min="14612" max="14612" width="7.42578125" bestFit="1" customWidth="1"/>
    <col min="14613" max="14613" width="6.42578125" bestFit="1" customWidth="1"/>
    <col min="14614" max="14615" width="5.42578125" bestFit="1" customWidth="1"/>
    <col min="14616" max="14616" width="7.42578125" bestFit="1" customWidth="1"/>
    <col min="14617" max="14618" width="5.42578125" bestFit="1" customWidth="1"/>
    <col min="14619" max="14619" width="7" customWidth="1"/>
    <col min="14620" max="14620" width="4.85546875" bestFit="1" customWidth="1"/>
    <col min="14621" max="14621" width="6" bestFit="1" customWidth="1"/>
    <col min="14622" max="14622" width="5.42578125" bestFit="1" customWidth="1"/>
    <col min="14623" max="14623" width="6.42578125" bestFit="1" customWidth="1"/>
    <col min="14624" max="14624" width="4.42578125" bestFit="1" customWidth="1"/>
    <col min="14858" max="14858" width="29.85546875" bestFit="1" customWidth="1"/>
    <col min="14859" max="14859" width="5.28515625" bestFit="1" customWidth="1"/>
    <col min="14861" max="14861" width="6.5703125" bestFit="1" customWidth="1"/>
    <col min="14862" max="14862" width="6.5703125" customWidth="1"/>
    <col min="14863" max="14864" width="7.42578125" bestFit="1" customWidth="1"/>
    <col min="14865" max="14865" width="5.42578125" bestFit="1" customWidth="1"/>
    <col min="14866" max="14866" width="7.42578125" bestFit="1" customWidth="1"/>
    <col min="14867" max="14867" width="5.42578125" bestFit="1" customWidth="1"/>
    <col min="14868" max="14868" width="7.42578125" bestFit="1" customWidth="1"/>
    <col min="14869" max="14869" width="6.42578125" bestFit="1" customWidth="1"/>
    <col min="14870" max="14871" width="5.42578125" bestFit="1" customWidth="1"/>
    <col min="14872" max="14872" width="7.42578125" bestFit="1" customWidth="1"/>
    <col min="14873" max="14874" width="5.42578125" bestFit="1" customWidth="1"/>
    <col min="14875" max="14875" width="7" customWidth="1"/>
    <col min="14876" max="14876" width="4.85546875" bestFit="1" customWidth="1"/>
    <col min="14877" max="14877" width="6" bestFit="1" customWidth="1"/>
    <col min="14878" max="14878" width="5.42578125" bestFit="1" customWidth="1"/>
    <col min="14879" max="14879" width="6.42578125" bestFit="1" customWidth="1"/>
    <col min="14880" max="14880" width="4.42578125" bestFit="1" customWidth="1"/>
    <col min="15114" max="15114" width="29.85546875" bestFit="1" customWidth="1"/>
    <col min="15115" max="15115" width="5.28515625" bestFit="1" customWidth="1"/>
    <col min="15117" max="15117" width="6.5703125" bestFit="1" customWidth="1"/>
    <col min="15118" max="15118" width="6.5703125" customWidth="1"/>
    <col min="15119" max="15120" width="7.42578125" bestFit="1" customWidth="1"/>
    <col min="15121" max="15121" width="5.42578125" bestFit="1" customWidth="1"/>
    <col min="15122" max="15122" width="7.42578125" bestFit="1" customWidth="1"/>
    <col min="15123" max="15123" width="5.42578125" bestFit="1" customWidth="1"/>
    <col min="15124" max="15124" width="7.42578125" bestFit="1" customWidth="1"/>
    <col min="15125" max="15125" width="6.42578125" bestFit="1" customWidth="1"/>
    <col min="15126" max="15127" width="5.42578125" bestFit="1" customWidth="1"/>
    <col min="15128" max="15128" width="7.42578125" bestFit="1" customWidth="1"/>
    <col min="15129" max="15130" width="5.42578125" bestFit="1" customWidth="1"/>
    <col min="15131" max="15131" width="7" customWidth="1"/>
    <col min="15132" max="15132" width="4.85546875" bestFit="1" customWidth="1"/>
    <col min="15133" max="15133" width="6" bestFit="1" customWidth="1"/>
    <col min="15134" max="15134" width="5.42578125" bestFit="1" customWidth="1"/>
    <col min="15135" max="15135" width="6.42578125" bestFit="1" customWidth="1"/>
    <col min="15136" max="15136" width="4.42578125" bestFit="1" customWidth="1"/>
    <col min="15370" max="15370" width="29.85546875" bestFit="1" customWidth="1"/>
    <col min="15371" max="15371" width="5.28515625" bestFit="1" customWidth="1"/>
    <col min="15373" max="15373" width="6.5703125" bestFit="1" customWidth="1"/>
    <col min="15374" max="15374" width="6.5703125" customWidth="1"/>
    <col min="15375" max="15376" width="7.42578125" bestFit="1" customWidth="1"/>
    <col min="15377" max="15377" width="5.42578125" bestFit="1" customWidth="1"/>
    <col min="15378" max="15378" width="7.42578125" bestFit="1" customWidth="1"/>
    <col min="15379" max="15379" width="5.42578125" bestFit="1" customWidth="1"/>
    <col min="15380" max="15380" width="7.42578125" bestFit="1" customWidth="1"/>
    <col min="15381" max="15381" width="6.42578125" bestFit="1" customWidth="1"/>
    <col min="15382" max="15383" width="5.42578125" bestFit="1" customWidth="1"/>
    <col min="15384" max="15384" width="7.42578125" bestFit="1" customWidth="1"/>
    <col min="15385" max="15386" width="5.42578125" bestFit="1" customWidth="1"/>
    <col min="15387" max="15387" width="7" customWidth="1"/>
    <col min="15388" max="15388" width="4.85546875" bestFit="1" customWidth="1"/>
    <col min="15389" max="15389" width="6" bestFit="1" customWidth="1"/>
    <col min="15390" max="15390" width="5.42578125" bestFit="1" customWidth="1"/>
    <col min="15391" max="15391" width="6.42578125" bestFit="1" customWidth="1"/>
    <col min="15392" max="15392" width="4.42578125" bestFit="1" customWidth="1"/>
    <col min="15626" max="15626" width="29.85546875" bestFit="1" customWidth="1"/>
    <col min="15627" max="15627" width="5.28515625" bestFit="1" customWidth="1"/>
    <col min="15629" max="15629" width="6.5703125" bestFit="1" customWidth="1"/>
    <col min="15630" max="15630" width="6.5703125" customWidth="1"/>
    <col min="15631" max="15632" width="7.42578125" bestFit="1" customWidth="1"/>
    <col min="15633" max="15633" width="5.42578125" bestFit="1" customWidth="1"/>
    <col min="15634" max="15634" width="7.42578125" bestFit="1" customWidth="1"/>
    <col min="15635" max="15635" width="5.42578125" bestFit="1" customWidth="1"/>
    <col min="15636" max="15636" width="7.42578125" bestFit="1" customWidth="1"/>
    <col min="15637" max="15637" width="6.42578125" bestFit="1" customWidth="1"/>
    <col min="15638" max="15639" width="5.42578125" bestFit="1" customWidth="1"/>
    <col min="15640" max="15640" width="7.42578125" bestFit="1" customWidth="1"/>
    <col min="15641" max="15642" width="5.42578125" bestFit="1" customWidth="1"/>
    <col min="15643" max="15643" width="7" customWidth="1"/>
    <col min="15644" max="15644" width="4.85546875" bestFit="1" customWidth="1"/>
    <col min="15645" max="15645" width="6" bestFit="1" customWidth="1"/>
    <col min="15646" max="15646" width="5.42578125" bestFit="1" customWidth="1"/>
    <col min="15647" max="15647" width="6.42578125" bestFit="1" customWidth="1"/>
    <col min="15648" max="15648" width="4.42578125" bestFit="1" customWidth="1"/>
    <col min="15882" max="15882" width="29.85546875" bestFit="1" customWidth="1"/>
    <col min="15883" max="15883" width="5.28515625" bestFit="1" customWidth="1"/>
    <col min="15885" max="15885" width="6.5703125" bestFit="1" customWidth="1"/>
    <col min="15886" max="15886" width="6.5703125" customWidth="1"/>
    <col min="15887" max="15888" width="7.42578125" bestFit="1" customWidth="1"/>
    <col min="15889" max="15889" width="5.42578125" bestFit="1" customWidth="1"/>
    <col min="15890" max="15890" width="7.42578125" bestFit="1" customWidth="1"/>
    <col min="15891" max="15891" width="5.42578125" bestFit="1" customWidth="1"/>
    <col min="15892" max="15892" width="7.42578125" bestFit="1" customWidth="1"/>
    <col min="15893" max="15893" width="6.42578125" bestFit="1" customWidth="1"/>
    <col min="15894" max="15895" width="5.42578125" bestFit="1" customWidth="1"/>
    <col min="15896" max="15896" width="7.42578125" bestFit="1" customWidth="1"/>
    <col min="15897" max="15898" width="5.42578125" bestFit="1" customWidth="1"/>
    <col min="15899" max="15899" width="7" customWidth="1"/>
    <col min="15900" max="15900" width="4.85546875" bestFit="1" customWidth="1"/>
    <col min="15901" max="15901" width="6" bestFit="1" customWidth="1"/>
    <col min="15902" max="15902" width="5.42578125" bestFit="1" customWidth="1"/>
    <col min="15903" max="15903" width="6.42578125" bestFit="1" customWidth="1"/>
    <col min="15904" max="15904" width="4.42578125" bestFit="1" customWidth="1"/>
    <col min="16138" max="16138" width="29.85546875" bestFit="1" customWidth="1"/>
    <col min="16139" max="16139" width="5.28515625" bestFit="1" customWidth="1"/>
    <col min="16141" max="16141" width="6.5703125" bestFit="1" customWidth="1"/>
    <col min="16142" max="16142" width="6.5703125" customWidth="1"/>
    <col min="16143" max="16144" width="7.42578125" bestFit="1" customWidth="1"/>
    <col min="16145" max="16145" width="5.42578125" bestFit="1" customWidth="1"/>
    <col min="16146" max="16146" width="7.42578125" bestFit="1" customWidth="1"/>
    <col min="16147" max="16147" width="5.42578125" bestFit="1" customWidth="1"/>
    <col min="16148" max="16148" width="7.42578125" bestFit="1" customWidth="1"/>
    <col min="16149" max="16149" width="6.42578125" bestFit="1" customWidth="1"/>
    <col min="16150" max="16151" width="5.42578125" bestFit="1" customWidth="1"/>
    <col min="16152" max="16152" width="7.42578125" bestFit="1" customWidth="1"/>
    <col min="16153" max="16154" width="5.42578125" bestFit="1" customWidth="1"/>
    <col min="16155" max="16155" width="7" customWidth="1"/>
    <col min="16156" max="16156" width="4.85546875" bestFit="1" customWidth="1"/>
    <col min="16157" max="16157" width="6" bestFit="1" customWidth="1"/>
    <col min="16158" max="16158" width="5.42578125" bestFit="1" customWidth="1"/>
    <col min="16159" max="16159" width="6.42578125" bestFit="1" customWidth="1"/>
    <col min="16160" max="16160" width="4.42578125" bestFit="1" customWidth="1"/>
  </cols>
  <sheetData>
    <row r="1" spans="1:85">
      <c r="A1" s="1"/>
      <c r="B1" s="1"/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</row>
    <row r="2" spans="1:85">
      <c r="B2" s="5"/>
      <c r="C2" s="5"/>
      <c r="D2" s="5"/>
      <c r="E2" s="151" t="s">
        <v>0</v>
      </c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86"/>
      <c r="S2" s="86"/>
      <c r="T2" s="86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4" spans="1:85" s="13" customFormat="1" ht="127.5">
      <c r="A4" s="6" t="s">
        <v>1</v>
      </c>
      <c r="B4" s="7" t="s">
        <v>2</v>
      </c>
      <c r="C4" s="8" t="s">
        <v>3</v>
      </c>
      <c r="D4" s="9" t="s">
        <v>4</v>
      </c>
      <c r="E4" s="10" t="s">
        <v>5</v>
      </c>
      <c r="F4" s="10" t="s">
        <v>91</v>
      </c>
      <c r="G4" s="10" t="s">
        <v>54</v>
      </c>
      <c r="H4" s="10" t="s">
        <v>105</v>
      </c>
      <c r="I4" s="10" t="s">
        <v>6</v>
      </c>
      <c r="J4" s="10" t="s">
        <v>7</v>
      </c>
      <c r="K4" s="10" t="s">
        <v>8</v>
      </c>
      <c r="L4" s="10" t="s">
        <v>9</v>
      </c>
      <c r="M4" s="10" t="s">
        <v>10</v>
      </c>
      <c r="N4" s="7" t="s">
        <v>11</v>
      </c>
      <c r="O4" s="7" t="s">
        <v>12</v>
      </c>
      <c r="P4" s="7" t="s">
        <v>13</v>
      </c>
      <c r="Q4" s="7" t="s">
        <v>14</v>
      </c>
      <c r="R4" s="11" t="s">
        <v>15</v>
      </c>
      <c r="S4" s="11" t="s">
        <v>97</v>
      </c>
      <c r="T4" s="11" t="s">
        <v>16</v>
      </c>
      <c r="U4" s="11" t="s">
        <v>17</v>
      </c>
      <c r="V4" s="7" t="s">
        <v>18</v>
      </c>
      <c r="W4" s="7" t="s">
        <v>76</v>
      </c>
      <c r="X4" s="7" t="s">
        <v>19</v>
      </c>
      <c r="Y4" s="7" t="s">
        <v>20</v>
      </c>
      <c r="Z4" s="7" t="s">
        <v>21</v>
      </c>
      <c r="AA4" s="11" t="s">
        <v>22</v>
      </c>
      <c r="AB4" s="11" t="s">
        <v>62</v>
      </c>
      <c r="AC4" s="11" t="s">
        <v>82</v>
      </c>
      <c r="AD4" s="11" t="s">
        <v>23</v>
      </c>
      <c r="AE4" s="11" t="s">
        <v>41</v>
      </c>
      <c r="AF4" s="11" t="s">
        <v>50</v>
      </c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</row>
    <row r="5" spans="1:85" s="21" customFormat="1" ht="13.5" thickBot="1">
      <c r="A5" s="14" t="s">
        <v>24</v>
      </c>
      <c r="B5" s="15"/>
      <c r="C5" s="16"/>
      <c r="D5" s="17"/>
      <c r="E5" s="18">
        <v>1551</v>
      </c>
      <c r="F5" s="18">
        <v>1556</v>
      </c>
      <c r="G5" s="18">
        <v>4139</v>
      </c>
      <c r="H5" s="18">
        <v>5001</v>
      </c>
      <c r="I5" s="18">
        <v>5002</v>
      </c>
      <c r="J5" s="18">
        <v>5005</v>
      </c>
      <c r="K5" s="18">
        <v>505</v>
      </c>
      <c r="L5" s="18">
        <v>506</v>
      </c>
      <c r="M5" s="18">
        <v>5500</v>
      </c>
      <c r="N5" s="19">
        <v>5502</v>
      </c>
      <c r="O5" s="19">
        <v>5503</v>
      </c>
      <c r="P5" s="19">
        <v>5504</v>
      </c>
      <c r="Q5" s="19">
        <v>5505</v>
      </c>
      <c r="R5" s="19">
        <v>5511</v>
      </c>
      <c r="S5" s="19">
        <v>5512</v>
      </c>
      <c r="T5" s="19">
        <v>5513</v>
      </c>
      <c r="U5" s="19">
        <v>5514</v>
      </c>
      <c r="V5" s="19">
        <v>5515</v>
      </c>
      <c r="W5" s="19">
        <v>5516</v>
      </c>
      <c r="X5" s="19">
        <v>5521</v>
      </c>
      <c r="Y5" s="19">
        <v>5522</v>
      </c>
      <c r="Z5" s="19">
        <v>5524</v>
      </c>
      <c r="AA5" s="19">
        <v>5525</v>
      </c>
      <c r="AB5" s="19">
        <v>5526</v>
      </c>
      <c r="AC5" s="19">
        <v>5539</v>
      </c>
      <c r="AD5" s="19">
        <v>5540</v>
      </c>
      <c r="AE5" s="19">
        <v>601</v>
      </c>
      <c r="AF5" s="19">
        <v>608</v>
      </c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</row>
    <row r="6" spans="1:85" s="26" customFormat="1" ht="13.5" thickBot="1">
      <c r="A6" s="22" t="s">
        <v>38</v>
      </c>
      <c r="B6" s="23"/>
      <c r="C6" s="24"/>
      <c r="D6" s="91">
        <f t="shared" ref="D6:D35" si="0">SUM(E6:AF6)</f>
        <v>0</v>
      </c>
      <c r="E6" s="92">
        <f>SUM(E7:E15)</f>
        <v>-87810</v>
      </c>
      <c r="F6" s="92">
        <f t="shared" ref="F6:AF6" si="1">SUM(F7:F15)</f>
        <v>0</v>
      </c>
      <c r="G6" s="92">
        <f t="shared" ref="G6:H6" si="2">SUM(G7:G15)</f>
        <v>10800</v>
      </c>
      <c r="H6" s="92">
        <f t="shared" si="2"/>
        <v>0</v>
      </c>
      <c r="I6" s="92">
        <f t="shared" si="1"/>
        <v>510</v>
      </c>
      <c r="J6" s="92">
        <f t="shared" si="1"/>
        <v>0</v>
      </c>
      <c r="K6" s="92">
        <f t="shared" si="1"/>
        <v>1268</v>
      </c>
      <c r="L6" s="92">
        <f t="shared" si="1"/>
        <v>1040</v>
      </c>
      <c r="M6" s="92">
        <f t="shared" si="1"/>
        <v>-4821</v>
      </c>
      <c r="N6" s="92">
        <f t="shared" si="1"/>
        <v>6140</v>
      </c>
      <c r="O6" s="92">
        <f t="shared" si="1"/>
        <v>5310</v>
      </c>
      <c r="P6" s="92">
        <f t="shared" si="1"/>
        <v>0</v>
      </c>
      <c r="Q6" s="92">
        <f t="shared" si="1"/>
        <v>0</v>
      </c>
      <c r="R6" s="92">
        <f t="shared" si="1"/>
        <v>65837</v>
      </c>
      <c r="S6" s="92">
        <f t="shared" si="1"/>
        <v>0</v>
      </c>
      <c r="T6" s="92">
        <f t="shared" si="1"/>
        <v>-1294</v>
      </c>
      <c r="U6" s="92">
        <f t="shared" si="1"/>
        <v>300</v>
      </c>
      <c r="V6" s="92">
        <f t="shared" si="1"/>
        <v>-100</v>
      </c>
      <c r="W6" s="92"/>
      <c r="X6" s="92">
        <f t="shared" si="1"/>
        <v>0</v>
      </c>
      <c r="Y6" s="92">
        <f t="shared" si="1"/>
        <v>0</v>
      </c>
      <c r="Z6" s="92">
        <f t="shared" si="1"/>
        <v>0</v>
      </c>
      <c r="AA6" s="92">
        <f t="shared" si="1"/>
        <v>870</v>
      </c>
      <c r="AB6" s="92">
        <f t="shared" si="1"/>
        <v>0</v>
      </c>
      <c r="AC6" s="92">
        <f t="shared" si="1"/>
        <v>0</v>
      </c>
      <c r="AD6" s="92">
        <f t="shared" ref="AD6" si="3">SUM(AD7:AD15)</f>
        <v>0</v>
      </c>
      <c r="AE6" s="92">
        <f t="shared" ref="AE6" si="4">SUM(AE7:AE15)</f>
        <v>-1000</v>
      </c>
      <c r="AF6" s="92">
        <f t="shared" si="1"/>
        <v>2950</v>
      </c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</row>
    <row r="7" spans="1:85" s="26" customFormat="1" ht="12.75">
      <c r="A7" s="82" t="s">
        <v>39</v>
      </c>
      <c r="B7" s="27" t="s">
        <v>40</v>
      </c>
      <c r="C7" s="28">
        <v>21</v>
      </c>
      <c r="D7" s="93">
        <f t="shared" si="0"/>
        <v>0</v>
      </c>
      <c r="E7" s="94"/>
      <c r="F7" s="94"/>
      <c r="G7" s="94"/>
      <c r="H7" s="94"/>
      <c r="I7" s="94"/>
      <c r="J7" s="94"/>
      <c r="K7" s="94">
        <v>1268</v>
      </c>
      <c r="L7" s="94">
        <v>867</v>
      </c>
      <c r="M7" s="94">
        <v>-4821</v>
      </c>
      <c r="N7" s="95"/>
      <c r="O7" s="95">
        <v>4780</v>
      </c>
      <c r="P7" s="95"/>
      <c r="Q7" s="95"/>
      <c r="R7" s="95"/>
      <c r="S7" s="95"/>
      <c r="T7" s="95">
        <v>-1294</v>
      </c>
      <c r="U7" s="95">
        <v>300</v>
      </c>
      <c r="V7" s="95">
        <v>-100</v>
      </c>
      <c r="W7" s="95"/>
      <c r="X7" s="95"/>
      <c r="Y7" s="95"/>
      <c r="Z7" s="95"/>
      <c r="AA7" s="95"/>
      <c r="AB7" s="95"/>
      <c r="AC7" s="95"/>
      <c r="AD7" s="95"/>
      <c r="AE7" s="95">
        <v>-1000</v>
      </c>
      <c r="AF7" s="9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</row>
    <row r="8" spans="1:85" s="26" customFormat="1" ht="12.75">
      <c r="A8" s="72" t="s">
        <v>44</v>
      </c>
      <c r="B8" s="79" t="s">
        <v>45</v>
      </c>
      <c r="C8" s="31">
        <v>11</v>
      </c>
      <c r="D8" s="96">
        <f t="shared" si="0"/>
        <v>0</v>
      </c>
      <c r="E8" s="97">
        <v>-12360</v>
      </c>
      <c r="F8" s="97"/>
      <c r="G8" s="97"/>
      <c r="H8" s="97"/>
      <c r="I8" s="97"/>
      <c r="J8" s="97"/>
      <c r="K8" s="97"/>
      <c r="L8" s="97"/>
      <c r="M8" s="97"/>
      <c r="N8" s="98">
        <v>5640</v>
      </c>
      <c r="O8" s="98">
        <v>530</v>
      </c>
      <c r="P8" s="98"/>
      <c r="Q8" s="98"/>
      <c r="R8" s="98">
        <v>5320</v>
      </c>
      <c r="S8" s="98"/>
      <c r="T8" s="98"/>
      <c r="U8" s="98"/>
      <c r="V8" s="98"/>
      <c r="W8" s="98"/>
      <c r="X8" s="98"/>
      <c r="Y8" s="98"/>
      <c r="Z8" s="98"/>
      <c r="AA8" s="98">
        <v>870</v>
      </c>
      <c r="AB8" s="98"/>
      <c r="AC8" s="98"/>
      <c r="AD8" s="98"/>
      <c r="AE8" s="98"/>
      <c r="AF8" s="98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</row>
    <row r="9" spans="1:85" s="26" customFormat="1" ht="12.75">
      <c r="A9" s="72" t="s">
        <v>42</v>
      </c>
      <c r="B9" s="79" t="s">
        <v>43</v>
      </c>
      <c r="C9" s="31">
        <v>11</v>
      </c>
      <c r="D9" s="99">
        <f t="shared" si="0"/>
        <v>0</v>
      </c>
      <c r="E9" s="97">
        <v>-3000</v>
      </c>
      <c r="F9" s="97"/>
      <c r="G9" s="97"/>
      <c r="H9" s="97"/>
      <c r="I9" s="97"/>
      <c r="J9" s="97"/>
      <c r="K9" s="97"/>
      <c r="L9" s="97"/>
      <c r="M9" s="97"/>
      <c r="N9" s="98"/>
      <c r="O9" s="98"/>
      <c r="P9" s="98"/>
      <c r="Q9" s="98"/>
      <c r="R9" s="98">
        <v>3000</v>
      </c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</row>
    <row r="10" spans="1:85" s="26" customFormat="1" ht="12.75">
      <c r="A10" s="29" t="s">
        <v>42</v>
      </c>
      <c r="B10" s="30" t="s">
        <v>43</v>
      </c>
      <c r="C10" s="31">
        <v>21</v>
      </c>
      <c r="D10" s="96">
        <f t="shared" si="0"/>
        <v>0</v>
      </c>
      <c r="E10" s="97"/>
      <c r="F10" s="97"/>
      <c r="G10" s="97"/>
      <c r="H10" s="97"/>
      <c r="I10" s="97">
        <v>510</v>
      </c>
      <c r="J10" s="97"/>
      <c r="K10" s="97"/>
      <c r="L10" s="97">
        <v>173</v>
      </c>
      <c r="M10" s="97"/>
      <c r="N10" s="98"/>
      <c r="O10" s="98"/>
      <c r="P10" s="98"/>
      <c r="Q10" s="98"/>
      <c r="R10" s="100">
        <v>-683</v>
      </c>
      <c r="S10" s="100"/>
      <c r="T10" s="100"/>
      <c r="U10" s="100"/>
      <c r="V10" s="100"/>
      <c r="W10" s="100"/>
      <c r="X10" s="100"/>
      <c r="Y10" s="100"/>
      <c r="Z10" s="100"/>
      <c r="AA10" s="98"/>
      <c r="AB10" s="98"/>
      <c r="AC10" s="98"/>
      <c r="AD10" s="98"/>
      <c r="AE10" s="98"/>
      <c r="AF10" s="98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</row>
    <row r="11" spans="1:85" s="26" customFormat="1" ht="12.75">
      <c r="A11" s="72" t="s">
        <v>46</v>
      </c>
      <c r="B11" s="30" t="s">
        <v>47</v>
      </c>
      <c r="C11" s="31">
        <v>11</v>
      </c>
      <c r="D11" s="96">
        <f t="shared" si="0"/>
        <v>0</v>
      </c>
      <c r="E11" s="97">
        <v>-41000</v>
      </c>
      <c r="F11" s="97"/>
      <c r="G11" s="97"/>
      <c r="H11" s="97"/>
      <c r="I11" s="97"/>
      <c r="J11" s="97"/>
      <c r="K11" s="97"/>
      <c r="L11" s="97"/>
      <c r="M11" s="97"/>
      <c r="N11" s="98"/>
      <c r="O11" s="98"/>
      <c r="P11" s="98"/>
      <c r="Q11" s="98"/>
      <c r="R11" s="100">
        <v>41000</v>
      </c>
      <c r="S11" s="100"/>
      <c r="T11" s="100"/>
      <c r="U11" s="100"/>
      <c r="V11" s="100"/>
      <c r="W11" s="100"/>
      <c r="X11" s="100"/>
      <c r="Y11" s="100"/>
      <c r="Z11" s="100"/>
      <c r="AA11" s="98"/>
      <c r="AB11" s="98"/>
      <c r="AC11" s="98"/>
      <c r="AD11" s="98"/>
      <c r="AE11" s="98"/>
      <c r="AF11" s="98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</row>
    <row r="12" spans="1:85" s="34" customFormat="1" ht="25.5">
      <c r="A12" s="72" t="s">
        <v>48</v>
      </c>
      <c r="B12" s="32" t="s">
        <v>49</v>
      </c>
      <c r="C12" s="33">
        <v>11</v>
      </c>
      <c r="D12" s="96">
        <f t="shared" si="0"/>
        <v>0</v>
      </c>
      <c r="E12" s="101">
        <v>-3450</v>
      </c>
      <c r="F12" s="101"/>
      <c r="G12" s="101"/>
      <c r="H12" s="101"/>
      <c r="I12" s="101"/>
      <c r="J12" s="101"/>
      <c r="K12" s="101"/>
      <c r="L12" s="101"/>
      <c r="M12" s="101"/>
      <c r="N12" s="100"/>
      <c r="O12" s="100"/>
      <c r="P12" s="100"/>
      <c r="Q12" s="100"/>
      <c r="R12" s="100">
        <v>500</v>
      </c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>
        <v>2950</v>
      </c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</row>
    <row r="13" spans="1:85" s="25" customFormat="1" ht="12.75">
      <c r="A13" s="72" t="s">
        <v>112</v>
      </c>
      <c r="B13" s="80" t="s">
        <v>35</v>
      </c>
      <c r="C13" s="81">
        <v>11</v>
      </c>
      <c r="D13" s="96">
        <f t="shared" si="0"/>
        <v>0</v>
      </c>
      <c r="E13" s="102">
        <v>-320</v>
      </c>
      <c r="F13" s="102"/>
      <c r="G13" s="102"/>
      <c r="H13" s="102"/>
      <c r="I13" s="102"/>
      <c r="J13" s="102"/>
      <c r="K13" s="102"/>
      <c r="L13" s="102"/>
      <c r="M13" s="102"/>
      <c r="N13" s="103"/>
      <c r="O13" s="103"/>
      <c r="P13" s="103"/>
      <c r="Q13" s="103"/>
      <c r="R13" s="103">
        <v>320</v>
      </c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</row>
    <row r="14" spans="1:85" s="25" customFormat="1" ht="12.75">
      <c r="A14" s="72" t="s">
        <v>51</v>
      </c>
      <c r="B14" s="80" t="s">
        <v>37</v>
      </c>
      <c r="C14" s="81">
        <v>11</v>
      </c>
      <c r="D14" s="96">
        <f t="shared" si="0"/>
        <v>0</v>
      </c>
      <c r="E14" s="102">
        <v>-16380</v>
      </c>
      <c r="F14" s="102"/>
      <c r="G14" s="102"/>
      <c r="H14" s="102"/>
      <c r="I14" s="102"/>
      <c r="J14" s="102"/>
      <c r="K14" s="102"/>
      <c r="L14" s="102"/>
      <c r="M14" s="102"/>
      <c r="N14" s="103"/>
      <c r="O14" s="103"/>
      <c r="P14" s="103"/>
      <c r="Q14" s="103"/>
      <c r="R14" s="103">
        <v>16380</v>
      </c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</row>
    <row r="15" spans="1:85" s="38" customFormat="1" ht="13.5" thickBot="1">
      <c r="A15" s="35" t="s">
        <v>52</v>
      </c>
      <c r="B15" s="36" t="s">
        <v>53</v>
      </c>
      <c r="C15" s="37">
        <v>11</v>
      </c>
      <c r="D15" s="104">
        <f t="shared" si="0"/>
        <v>0</v>
      </c>
      <c r="E15" s="105">
        <v>-11300</v>
      </c>
      <c r="F15" s="105"/>
      <c r="G15" s="105">
        <v>10800</v>
      </c>
      <c r="H15" s="105"/>
      <c r="I15" s="105"/>
      <c r="J15" s="105"/>
      <c r="K15" s="105"/>
      <c r="L15" s="105"/>
      <c r="M15" s="105"/>
      <c r="N15" s="106">
        <v>500</v>
      </c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</row>
    <row r="16" spans="1:85" s="26" customFormat="1" ht="13.5" thickBot="1">
      <c r="A16" s="39" t="s">
        <v>25</v>
      </c>
      <c r="B16" s="23"/>
      <c r="C16" s="24"/>
      <c r="D16" s="91">
        <f t="shared" si="0"/>
        <v>0</v>
      </c>
      <c r="E16" s="107">
        <f t="shared" ref="E16:AF16" si="5">SUM(E17:E35)</f>
        <v>0</v>
      </c>
      <c r="F16" s="107">
        <f t="shared" si="5"/>
        <v>0</v>
      </c>
      <c r="G16" s="107">
        <f t="shared" si="5"/>
        <v>0</v>
      </c>
      <c r="H16" s="107">
        <f t="shared" si="5"/>
        <v>0</v>
      </c>
      <c r="I16" s="107">
        <f t="shared" si="5"/>
        <v>-12049</v>
      </c>
      <c r="J16" s="107">
        <f t="shared" si="5"/>
        <v>6570</v>
      </c>
      <c r="K16" s="107">
        <f t="shared" si="5"/>
        <v>36</v>
      </c>
      <c r="L16" s="107">
        <f t="shared" si="5"/>
        <v>-1839</v>
      </c>
      <c r="M16" s="107">
        <f t="shared" si="5"/>
        <v>4430</v>
      </c>
      <c r="N16" s="107">
        <f t="shared" si="5"/>
        <v>0</v>
      </c>
      <c r="O16" s="107">
        <f t="shared" si="5"/>
        <v>-460</v>
      </c>
      <c r="P16" s="107">
        <f t="shared" si="5"/>
        <v>1019</v>
      </c>
      <c r="Q16" s="107">
        <f t="shared" si="5"/>
        <v>22</v>
      </c>
      <c r="R16" s="107">
        <f t="shared" si="5"/>
        <v>-19283</v>
      </c>
      <c r="S16" s="107">
        <f t="shared" si="5"/>
        <v>0</v>
      </c>
      <c r="T16" s="107">
        <f t="shared" si="5"/>
        <v>-1040</v>
      </c>
      <c r="U16" s="107">
        <f t="shared" si="5"/>
        <v>1811</v>
      </c>
      <c r="V16" s="107">
        <f t="shared" si="5"/>
        <v>6732</v>
      </c>
      <c r="W16" s="107">
        <f t="shared" si="5"/>
        <v>1757</v>
      </c>
      <c r="X16" s="107">
        <f t="shared" si="5"/>
        <v>0</v>
      </c>
      <c r="Y16" s="107">
        <f t="shared" si="5"/>
        <v>573</v>
      </c>
      <c r="Z16" s="107">
        <f t="shared" si="5"/>
        <v>-459</v>
      </c>
      <c r="AA16" s="107">
        <f t="shared" si="5"/>
        <v>12152</v>
      </c>
      <c r="AB16" s="107">
        <f t="shared" si="5"/>
        <v>0</v>
      </c>
      <c r="AC16" s="107">
        <f t="shared" si="5"/>
        <v>28</v>
      </c>
      <c r="AD16" s="107">
        <f t="shared" si="5"/>
        <v>0</v>
      </c>
      <c r="AE16" s="107">
        <f t="shared" si="5"/>
        <v>0</v>
      </c>
      <c r="AF16" s="107">
        <f t="shared" si="5"/>
        <v>0</v>
      </c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</row>
    <row r="17" spans="1:32">
      <c r="A17" s="128" t="s">
        <v>71</v>
      </c>
      <c r="B17" s="129" t="s">
        <v>37</v>
      </c>
      <c r="C17" s="85">
        <v>21</v>
      </c>
      <c r="D17" s="96">
        <f t="shared" si="0"/>
        <v>1876</v>
      </c>
      <c r="E17" s="109"/>
      <c r="F17" s="103"/>
      <c r="G17" s="103"/>
      <c r="H17" s="103"/>
      <c r="I17" s="103">
        <v>1400</v>
      </c>
      <c r="J17" s="103"/>
      <c r="K17" s="103"/>
      <c r="L17" s="103">
        <v>476</v>
      </c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</row>
    <row r="18" spans="1:32">
      <c r="A18" s="130" t="s">
        <v>71</v>
      </c>
      <c r="B18" s="131" t="s">
        <v>69</v>
      </c>
      <c r="C18" s="85">
        <v>21</v>
      </c>
      <c r="D18" s="96">
        <f t="shared" si="0"/>
        <v>-3386</v>
      </c>
      <c r="E18" s="109"/>
      <c r="F18" s="103"/>
      <c r="G18" s="103"/>
      <c r="H18" s="103"/>
      <c r="I18" s="103">
        <v>-2900</v>
      </c>
      <c r="J18" s="103"/>
      <c r="K18" s="103"/>
      <c r="L18" s="103">
        <v>-986</v>
      </c>
      <c r="M18" s="103">
        <v>-560</v>
      </c>
      <c r="N18" s="103"/>
      <c r="O18" s="103"/>
      <c r="P18" s="103">
        <v>1450</v>
      </c>
      <c r="Q18" s="103"/>
      <c r="R18" s="103"/>
      <c r="S18" s="103"/>
      <c r="T18" s="103"/>
      <c r="U18" s="103">
        <v>110</v>
      </c>
      <c r="V18" s="103"/>
      <c r="W18" s="103"/>
      <c r="X18" s="103"/>
      <c r="Y18" s="103"/>
      <c r="Z18" s="103">
        <v>-500</v>
      </c>
      <c r="AA18" s="103"/>
      <c r="AB18" s="103"/>
      <c r="AC18" s="103"/>
      <c r="AD18" s="103"/>
      <c r="AE18" s="103"/>
      <c r="AF18" s="103"/>
    </row>
    <row r="19" spans="1:32">
      <c r="A19" s="130" t="s">
        <v>71</v>
      </c>
      <c r="B19" s="131" t="s">
        <v>72</v>
      </c>
      <c r="C19" s="85">
        <v>21</v>
      </c>
      <c r="D19" s="96">
        <f t="shared" si="0"/>
        <v>572</v>
      </c>
      <c r="E19" s="109"/>
      <c r="F19" s="103"/>
      <c r="G19" s="103"/>
      <c r="H19" s="103"/>
      <c r="I19" s="103">
        <v>800</v>
      </c>
      <c r="J19" s="103"/>
      <c r="K19" s="103"/>
      <c r="L19" s="103">
        <v>272</v>
      </c>
      <c r="M19" s="103"/>
      <c r="N19" s="103"/>
      <c r="O19" s="103"/>
      <c r="P19" s="103"/>
      <c r="Q19" s="103"/>
      <c r="R19" s="103"/>
      <c r="S19" s="103"/>
      <c r="T19" s="103">
        <v>-500</v>
      </c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</row>
    <row r="20" spans="1:32">
      <c r="A20" s="130" t="s">
        <v>71</v>
      </c>
      <c r="B20" s="131" t="s">
        <v>73</v>
      </c>
      <c r="C20" s="85">
        <v>21</v>
      </c>
      <c r="D20" s="96">
        <f t="shared" si="0"/>
        <v>938</v>
      </c>
      <c r="E20" s="109"/>
      <c r="F20" s="103"/>
      <c r="G20" s="103"/>
      <c r="H20" s="103"/>
      <c r="I20" s="103">
        <v>700</v>
      </c>
      <c r="J20" s="103"/>
      <c r="K20" s="103"/>
      <c r="L20" s="103">
        <v>238</v>
      </c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</row>
    <row r="21" spans="1:32">
      <c r="A21" s="130" t="s">
        <v>74</v>
      </c>
      <c r="B21" s="131" t="s">
        <v>69</v>
      </c>
      <c r="C21" s="85">
        <v>21</v>
      </c>
      <c r="D21" s="96">
        <f t="shared" si="0"/>
        <v>0</v>
      </c>
      <c r="E21" s="109"/>
      <c r="F21" s="103"/>
      <c r="G21" s="103"/>
      <c r="H21" s="103"/>
      <c r="I21" s="103">
        <v>-800</v>
      </c>
      <c r="J21" s="103">
        <v>800</v>
      </c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</row>
    <row r="22" spans="1:32">
      <c r="A22" s="130" t="s">
        <v>75</v>
      </c>
      <c r="B22" s="131" t="s">
        <v>69</v>
      </c>
      <c r="C22" s="85">
        <v>21</v>
      </c>
      <c r="D22" s="96">
        <f t="shared" si="0"/>
        <v>0</v>
      </c>
      <c r="E22" s="109"/>
      <c r="F22" s="103"/>
      <c r="G22" s="103"/>
      <c r="H22" s="103"/>
      <c r="I22" s="103">
        <v>-587</v>
      </c>
      <c r="J22" s="103"/>
      <c r="K22" s="103"/>
      <c r="L22" s="103">
        <v>-200</v>
      </c>
      <c r="M22" s="103"/>
      <c r="N22" s="103"/>
      <c r="O22" s="103"/>
      <c r="P22" s="103">
        <v>11</v>
      </c>
      <c r="Q22" s="103"/>
      <c r="R22" s="103">
        <v>-8736</v>
      </c>
      <c r="S22" s="103"/>
      <c r="T22" s="103"/>
      <c r="U22" s="103">
        <v>1335</v>
      </c>
      <c r="V22" s="103">
        <v>-85</v>
      </c>
      <c r="W22" s="103">
        <v>1757</v>
      </c>
      <c r="X22" s="103"/>
      <c r="Y22" s="103">
        <v>116</v>
      </c>
      <c r="Z22" s="103">
        <v>216</v>
      </c>
      <c r="AA22" s="103">
        <v>6173</v>
      </c>
      <c r="AB22" s="103"/>
      <c r="AC22" s="103"/>
      <c r="AD22" s="103"/>
      <c r="AE22" s="103"/>
      <c r="AF22" s="103"/>
    </row>
    <row r="23" spans="1:32">
      <c r="A23" s="130" t="s">
        <v>77</v>
      </c>
      <c r="B23" s="131" t="s">
        <v>69</v>
      </c>
      <c r="C23" s="85">
        <v>21</v>
      </c>
      <c r="D23" s="96">
        <f t="shared" si="0"/>
        <v>0</v>
      </c>
      <c r="E23" s="109"/>
      <c r="F23" s="103"/>
      <c r="G23" s="103"/>
      <c r="H23" s="103"/>
      <c r="I23" s="103">
        <v>-45</v>
      </c>
      <c r="J23" s="103"/>
      <c r="K23" s="103">
        <v>36</v>
      </c>
      <c r="L23" s="103">
        <v>9</v>
      </c>
      <c r="M23" s="103">
        <v>650</v>
      </c>
      <c r="N23" s="103"/>
      <c r="O23" s="103"/>
      <c r="P23" s="103"/>
      <c r="Q23" s="103"/>
      <c r="R23" s="103">
        <v>-785</v>
      </c>
      <c r="S23" s="103"/>
      <c r="T23" s="103"/>
      <c r="U23" s="103"/>
      <c r="V23" s="103"/>
      <c r="W23" s="103"/>
      <c r="X23" s="103"/>
      <c r="Y23" s="103"/>
      <c r="Z23" s="103"/>
      <c r="AA23" s="103">
        <v>135</v>
      </c>
      <c r="AB23" s="103"/>
      <c r="AC23" s="103"/>
      <c r="AD23" s="103"/>
      <c r="AE23" s="103"/>
      <c r="AF23" s="103"/>
    </row>
    <row r="24" spans="1:32">
      <c r="A24" s="130" t="s">
        <v>78</v>
      </c>
      <c r="B24" s="131" t="s">
        <v>69</v>
      </c>
      <c r="C24" s="85">
        <v>21</v>
      </c>
      <c r="D24" s="96">
        <f t="shared" si="0"/>
        <v>0</v>
      </c>
      <c r="E24" s="109"/>
      <c r="F24" s="103"/>
      <c r="G24" s="103"/>
      <c r="H24" s="103"/>
      <c r="I24" s="103"/>
      <c r="J24" s="103"/>
      <c r="K24" s="103"/>
      <c r="L24" s="103"/>
      <c r="M24" s="103">
        <v>200</v>
      </c>
      <c r="N24" s="103"/>
      <c r="O24" s="103"/>
      <c r="P24" s="103"/>
      <c r="Q24" s="103"/>
      <c r="R24" s="103">
        <v>-150</v>
      </c>
      <c r="S24" s="103"/>
      <c r="T24" s="103"/>
      <c r="U24" s="103"/>
      <c r="V24" s="103">
        <v>66</v>
      </c>
      <c r="W24" s="103"/>
      <c r="X24" s="103"/>
      <c r="Y24" s="103">
        <v>-116</v>
      </c>
      <c r="Z24" s="103"/>
      <c r="AA24" s="103"/>
      <c r="AB24" s="103"/>
      <c r="AC24" s="103"/>
      <c r="AD24" s="103"/>
      <c r="AE24" s="103"/>
      <c r="AF24" s="103"/>
    </row>
    <row r="25" spans="1:32">
      <c r="A25" s="130" t="s">
        <v>79</v>
      </c>
      <c r="B25" s="131" t="s">
        <v>70</v>
      </c>
      <c r="C25" s="85">
        <v>21</v>
      </c>
      <c r="D25" s="96">
        <f t="shared" si="0"/>
        <v>0</v>
      </c>
      <c r="E25" s="109"/>
      <c r="F25" s="103"/>
      <c r="G25" s="103"/>
      <c r="H25" s="103"/>
      <c r="I25" s="103">
        <v>-1500</v>
      </c>
      <c r="J25" s="103">
        <v>1500</v>
      </c>
      <c r="K25" s="103"/>
      <c r="L25" s="103"/>
      <c r="M25" s="103">
        <v>750</v>
      </c>
      <c r="N25" s="103"/>
      <c r="O25" s="103"/>
      <c r="P25" s="103"/>
      <c r="Q25" s="103"/>
      <c r="R25" s="103">
        <v>-1150</v>
      </c>
      <c r="S25" s="103"/>
      <c r="T25" s="103"/>
      <c r="U25" s="103"/>
      <c r="V25" s="103"/>
      <c r="W25" s="103"/>
      <c r="X25" s="103"/>
      <c r="Y25" s="103">
        <v>300</v>
      </c>
      <c r="Z25" s="103"/>
      <c r="AA25" s="103">
        <v>100</v>
      </c>
      <c r="AB25" s="103"/>
      <c r="AC25" s="103"/>
      <c r="AD25" s="103"/>
      <c r="AE25" s="103"/>
      <c r="AF25" s="103"/>
    </row>
    <row r="26" spans="1:32">
      <c r="A26" s="130" t="s">
        <v>80</v>
      </c>
      <c r="B26" s="131" t="s">
        <v>70</v>
      </c>
      <c r="C26" s="85">
        <v>21</v>
      </c>
      <c r="D26" s="96">
        <f t="shared" si="0"/>
        <v>0</v>
      </c>
      <c r="E26" s="109"/>
      <c r="F26" s="103"/>
      <c r="G26" s="103"/>
      <c r="H26" s="103"/>
      <c r="I26" s="103">
        <v>-4200</v>
      </c>
      <c r="J26" s="103">
        <v>4200</v>
      </c>
      <c r="K26" s="103"/>
      <c r="L26" s="103"/>
      <c r="M26" s="103">
        <v>2040</v>
      </c>
      <c r="N26" s="103"/>
      <c r="O26" s="103"/>
      <c r="P26" s="103"/>
      <c r="Q26" s="103"/>
      <c r="R26" s="103">
        <v>-2000</v>
      </c>
      <c r="S26" s="103"/>
      <c r="T26" s="103">
        <v>-540</v>
      </c>
      <c r="U26" s="103"/>
      <c r="V26" s="103"/>
      <c r="W26" s="103"/>
      <c r="X26" s="103"/>
      <c r="Y26" s="103">
        <v>500</v>
      </c>
      <c r="Z26" s="103"/>
      <c r="AA26" s="103"/>
      <c r="AB26" s="103"/>
      <c r="AC26" s="103"/>
      <c r="AD26" s="103"/>
      <c r="AE26" s="103"/>
      <c r="AF26" s="103"/>
    </row>
    <row r="27" spans="1:32">
      <c r="A27" s="130" t="s">
        <v>68</v>
      </c>
      <c r="B27" s="131" t="s">
        <v>70</v>
      </c>
      <c r="C27" s="85">
        <v>21</v>
      </c>
      <c r="D27" s="96">
        <f t="shared" si="0"/>
        <v>0</v>
      </c>
      <c r="E27" s="109"/>
      <c r="F27" s="103"/>
      <c r="G27" s="103"/>
      <c r="H27" s="103"/>
      <c r="I27" s="103"/>
      <c r="J27" s="103"/>
      <c r="K27" s="103"/>
      <c r="L27" s="103"/>
      <c r="M27" s="103"/>
      <c r="N27" s="103"/>
      <c r="O27" s="103">
        <v>20</v>
      </c>
      <c r="P27" s="103">
        <v>-20</v>
      </c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</row>
    <row r="28" spans="1:32">
      <c r="A28" s="130" t="s">
        <v>83</v>
      </c>
      <c r="B28" s="131" t="s">
        <v>70</v>
      </c>
      <c r="C28" s="85">
        <v>21</v>
      </c>
      <c r="D28" s="96">
        <f t="shared" si="0"/>
        <v>0</v>
      </c>
      <c r="E28" s="109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>
        <v>-28</v>
      </c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>
        <v>28</v>
      </c>
      <c r="AD28" s="103"/>
      <c r="AE28" s="103"/>
      <c r="AF28" s="103"/>
    </row>
    <row r="29" spans="1:32">
      <c r="A29" s="130" t="s">
        <v>84</v>
      </c>
      <c r="B29" s="131" t="s">
        <v>70</v>
      </c>
      <c r="C29" s="85">
        <v>21</v>
      </c>
      <c r="D29" s="96">
        <f t="shared" si="0"/>
        <v>0</v>
      </c>
      <c r="E29" s="109"/>
      <c r="F29" s="103"/>
      <c r="G29" s="103"/>
      <c r="H29" s="103"/>
      <c r="I29" s="103"/>
      <c r="J29" s="103"/>
      <c r="K29" s="103"/>
      <c r="L29" s="103"/>
      <c r="M29" s="103">
        <v>1350</v>
      </c>
      <c r="N29" s="103"/>
      <c r="O29" s="103">
        <v>-400</v>
      </c>
      <c r="P29" s="103"/>
      <c r="Q29" s="103"/>
      <c r="R29" s="103">
        <v>-2909</v>
      </c>
      <c r="S29" s="103"/>
      <c r="T29" s="103"/>
      <c r="U29" s="103">
        <v>366</v>
      </c>
      <c r="V29" s="103">
        <v>451</v>
      </c>
      <c r="W29" s="103"/>
      <c r="X29" s="103"/>
      <c r="Y29" s="103">
        <v>73</v>
      </c>
      <c r="Z29" s="103"/>
      <c r="AA29" s="103">
        <v>1069</v>
      </c>
      <c r="AB29" s="103"/>
      <c r="AC29" s="103"/>
      <c r="AD29" s="103"/>
      <c r="AE29" s="103"/>
      <c r="AF29" s="103"/>
    </row>
    <row r="30" spans="1:32">
      <c r="A30" s="130" t="s">
        <v>85</v>
      </c>
      <c r="B30" s="131" t="s">
        <v>70</v>
      </c>
      <c r="C30" s="85">
        <v>21</v>
      </c>
      <c r="D30" s="96">
        <f t="shared" si="0"/>
        <v>0</v>
      </c>
      <c r="E30" s="109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>
        <v>-22</v>
      </c>
      <c r="Q30" s="103">
        <v>22</v>
      </c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</row>
    <row r="31" spans="1:32">
      <c r="A31" s="130" t="s">
        <v>68</v>
      </c>
      <c r="B31" s="131" t="s">
        <v>70</v>
      </c>
      <c r="C31" s="85">
        <v>23</v>
      </c>
      <c r="D31" s="96">
        <f t="shared" si="0"/>
        <v>0</v>
      </c>
      <c r="E31" s="109"/>
      <c r="F31" s="103"/>
      <c r="G31" s="103"/>
      <c r="H31" s="103"/>
      <c r="I31" s="103">
        <v>-3000</v>
      </c>
      <c r="J31" s="103"/>
      <c r="K31" s="103"/>
      <c r="L31" s="103">
        <v>-1020</v>
      </c>
      <c r="M31" s="103"/>
      <c r="N31" s="103"/>
      <c r="O31" s="103"/>
      <c r="P31" s="103"/>
      <c r="Q31" s="103"/>
      <c r="R31" s="103">
        <v>-3000</v>
      </c>
      <c r="S31" s="103"/>
      <c r="T31" s="103"/>
      <c r="U31" s="103"/>
      <c r="V31" s="103">
        <v>6000</v>
      </c>
      <c r="W31" s="103"/>
      <c r="X31" s="103"/>
      <c r="Y31" s="103"/>
      <c r="Z31" s="103"/>
      <c r="AA31" s="103">
        <v>1020</v>
      </c>
      <c r="AB31" s="103"/>
      <c r="AC31" s="103"/>
      <c r="AD31" s="103"/>
      <c r="AE31" s="103"/>
      <c r="AF31" s="103"/>
    </row>
    <row r="32" spans="1:32">
      <c r="A32" s="130" t="s">
        <v>90</v>
      </c>
      <c r="B32" s="131" t="s">
        <v>70</v>
      </c>
      <c r="C32" s="85">
        <v>23</v>
      </c>
      <c r="D32" s="96">
        <f t="shared" si="0"/>
        <v>0</v>
      </c>
      <c r="E32" s="109"/>
      <c r="F32" s="103"/>
      <c r="G32" s="103"/>
      <c r="H32" s="103"/>
      <c r="I32" s="103"/>
      <c r="J32" s="103"/>
      <c r="K32" s="103"/>
      <c r="L32" s="103"/>
      <c r="M32" s="103"/>
      <c r="N32" s="103"/>
      <c r="O32" s="103">
        <v>-80</v>
      </c>
      <c r="P32" s="103">
        <v>-400</v>
      </c>
      <c r="Q32" s="103"/>
      <c r="R32" s="103"/>
      <c r="S32" s="103"/>
      <c r="T32" s="103"/>
      <c r="U32" s="103"/>
      <c r="V32" s="103"/>
      <c r="W32" s="103"/>
      <c r="X32" s="103"/>
      <c r="Y32" s="103">
        <v>-300</v>
      </c>
      <c r="Z32" s="103">
        <v>-400</v>
      </c>
      <c r="AA32" s="103">
        <v>1180</v>
      </c>
      <c r="AB32" s="103"/>
      <c r="AC32" s="103"/>
      <c r="AD32" s="103"/>
      <c r="AE32" s="103"/>
      <c r="AF32" s="103"/>
    </row>
    <row r="33" spans="1:32">
      <c r="A33" s="130" t="s">
        <v>81</v>
      </c>
      <c r="B33" s="131" t="s">
        <v>70</v>
      </c>
      <c r="C33" s="85">
        <v>23</v>
      </c>
      <c r="D33" s="96">
        <f t="shared" si="0"/>
        <v>0</v>
      </c>
      <c r="E33" s="109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>
        <v>-525</v>
      </c>
      <c r="S33" s="103"/>
      <c r="T33" s="103"/>
      <c r="U33" s="103"/>
      <c r="V33" s="103">
        <v>300</v>
      </c>
      <c r="W33" s="103"/>
      <c r="X33" s="103"/>
      <c r="Y33" s="103"/>
      <c r="Z33" s="103">
        <v>225</v>
      </c>
      <c r="AA33" s="103"/>
      <c r="AB33" s="103"/>
      <c r="AC33" s="103"/>
      <c r="AD33" s="103"/>
      <c r="AE33" s="103"/>
      <c r="AF33" s="103"/>
    </row>
    <row r="34" spans="1:32">
      <c r="A34" s="130" t="s">
        <v>74</v>
      </c>
      <c r="B34" s="131" t="s">
        <v>69</v>
      </c>
      <c r="C34" s="85">
        <v>25</v>
      </c>
      <c r="D34" s="96">
        <f t="shared" si="0"/>
        <v>0</v>
      </c>
      <c r="E34" s="109"/>
      <c r="F34" s="103"/>
      <c r="G34" s="103"/>
      <c r="H34" s="103"/>
      <c r="I34" s="103"/>
      <c r="J34" s="103">
        <v>70</v>
      </c>
      <c r="K34" s="103"/>
      <c r="L34" s="103">
        <v>24</v>
      </c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>
        <v>-94</v>
      </c>
      <c r="AB34" s="103"/>
      <c r="AC34" s="103"/>
      <c r="AD34" s="103"/>
      <c r="AE34" s="103"/>
      <c r="AF34" s="103"/>
    </row>
    <row r="35" spans="1:32" ht="15.75" thickBot="1">
      <c r="A35" s="132" t="s">
        <v>68</v>
      </c>
      <c r="B35" s="133" t="s">
        <v>70</v>
      </c>
      <c r="C35" s="85">
        <v>25</v>
      </c>
      <c r="D35" s="110">
        <f t="shared" si="0"/>
        <v>0</v>
      </c>
      <c r="E35" s="111"/>
      <c r="F35" s="112"/>
      <c r="G35" s="112"/>
      <c r="H35" s="112"/>
      <c r="I35" s="112">
        <v>-1917</v>
      </c>
      <c r="J35" s="112"/>
      <c r="K35" s="112"/>
      <c r="L35" s="112">
        <v>-652</v>
      </c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>
        <v>2569</v>
      </c>
      <c r="AB35" s="112"/>
      <c r="AC35" s="112"/>
      <c r="AD35" s="112"/>
      <c r="AE35" s="112"/>
      <c r="AF35" s="112"/>
    </row>
    <row r="36" spans="1:32" ht="15.75" thickBot="1">
      <c r="A36" s="39" t="s">
        <v>60</v>
      </c>
      <c r="B36" s="23"/>
      <c r="C36" s="83"/>
      <c r="D36" s="91">
        <f t="shared" ref="D36:D40" si="6">SUM(E36:AF36)</f>
        <v>0</v>
      </c>
      <c r="E36" s="107">
        <f>SUM(E37,E40)</f>
        <v>0</v>
      </c>
      <c r="F36" s="107">
        <f t="shared" ref="F36:AE36" si="7">SUM(F37,F40)</f>
        <v>0</v>
      </c>
      <c r="G36" s="107">
        <f t="shared" si="7"/>
        <v>0</v>
      </c>
      <c r="H36" s="107">
        <f t="shared" ref="H36" si="8">SUM(H37,H40)</f>
        <v>0</v>
      </c>
      <c r="I36" s="107">
        <f t="shared" si="7"/>
        <v>0</v>
      </c>
      <c r="J36" s="107">
        <f t="shared" si="7"/>
        <v>0</v>
      </c>
      <c r="K36" s="107">
        <f t="shared" si="7"/>
        <v>0</v>
      </c>
      <c r="L36" s="107">
        <f t="shared" si="7"/>
        <v>0</v>
      </c>
      <c r="M36" s="107">
        <f t="shared" si="7"/>
        <v>0</v>
      </c>
      <c r="N36" s="107">
        <f t="shared" si="7"/>
        <v>0</v>
      </c>
      <c r="O36" s="107">
        <f t="shared" si="7"/>
        <v>0</v>
      </c>
      <c r="P36" s="107">
        <f t="shared" si="7"/>
        <v>0</v>
      </c>
      <c r="Q36" s="107">
        <f t="shared" si="7"/>
        <v>0</v>
      </c>
      <c r="R36" s="107">
        <f t="shared" si="7"/>
        <v>0</v>
      </c>
      <c r="S36" s="107">
        <f t="shared" si="7"/>
        <v>0</v>
      </c>
      <c r="T36" s="107">
        <f t="shared" si="7"/>
        <v>600</v>
      </c>
      <c r="U36" s="107">
        <f t="shared" si="7"/>
        <v>0</v>
      </c>
      <c r="V36" s="107">
        <f t="shared" si="7"/>
        <v>-600</v>
      </c>
      <c r="W36" s="107"/>
      <c r="X36" s="107">
        <f t="shared" si="7"/>
        <v>0</v>
      </c>
      <c r="Y36" s="107">
        <f t="shared" si="7"/>
        <v>0</v>
      </c>
      <c r="Z36" s="107">
        <f t="shared" si="7"/>
        <v>0</v>
      </c>
      <c r="AA36" s="107">
        <f t="shared" si="7"/>
        <v>0</v>
      </c>
      <c r="AB36" s="107">
        <f t="shared" si="7"/>
        <v>0</v>
      </c>
      <c r="AC36" s="107">
        <f t="shared" si="7"/>
        <v>0</v>
      </c>
      <c r="AD36" s="107">
        <f t="shared" ref="AD36" si="9">SUM(AD37,AD40)</f>
        <v>0</v>
      </c>
      <c r="AE36" s="107">
        <f t="shared" si="7"/>
        <v>0</v>
      </c>
      <c r="AF36" s="107">
        <f t="shared" ref="AF36" si="10">SUM(AF37:AF40)</f>
        <v>0</v>
      </c>
    </row>
    <row r="37" spans="1:32" ht="26.25">
      <c r="A37" s="134" t="s">
        <v>101</v>
      </c>
      <c r="B37" s="135">
        <v>10702</v>
      </c>
      <c r="C37" s="136">
        <v>21</v>
      </c>
      <c r="D37" s="93">
        <f t="shared" si="6"/>
        <v>0</v>
      </c>
      <c r="E37" s="113">
        <f>SUM(E38:E39)</f>
        <v>0</v>
      </c>
      <c r="F37" s="114">
        <f t="shared" ref="F37:AF37" si="11">SUM(F38:F39)</f>
        <v>0</v>
      </c>
      <c r="G37" s="114">
        <f t="shared" si="11"/>
        <v>0</v>
      </c>
      <c r="H37" s="114">
        <f t="shared" ref="H37" si="12">SUM(H38:H39)</f>
        <v>0</v>
      </c>
      <c r="I37" s="114">
        <f t="shared" si="11"/>
        <v>0</v>
      </c>
      <c r="J37" s="114">
        <f t="shared" si="11"/>
        <v>0</v>
      </c>
      <c r="K37" s="114">
        <f t="shared" si="11"/>
        <v>0</v>
      </c>
      <c r="L37" s="114">
        <f t="shared" si="11"/>
        <v>0</v>
      </c>
      <c r="M37" s="114">
        <f t="shared" si="11"/>
        <v>0</v>
      </c>
      <c r="N37" s="114">
        <f t="shared" si="11"/>
        <v>0</v>
      </c>
      <c r="O37" s="114">
        <f t="shared" si="11"/>
        <v>0</v>
      </c>
      <c r="P37" s="114">
        <f t="shared" si="11"/>
        <v>0</v>
      </c>
      <c r="Q37" s="114">
        <f t="shared" si="11"/>
        <v>0</v>
      </c>
      <c r="R37" s="114">
        <f t="shared" si="11"/>
        <v>0</v>
      </c>
      <c r="S37" s="114">
        <f t="shared" si="11"/>
        <v>0</v>
      </c>
      <c r="T37" s="114">
        <f t="shared" si="11"/>
        <v>0</v>
      </c>
      <c r="U37" s="114">
        <f t="shared" si="11"/>
        <v>0</v>
      </c>
      <c r="V37" s="114">
        <f t="shared" si="11"/>
        <v>0</v>
      </c>
      <c r="W37" s="114"/>
      <c r="X37" s="114">
        <f t="shared" si="11"/>
        <v>0</v>
      </c>
      <c r="Y37" s="114">
        <f t="shared" si="11"/>
        <v>0</v>
      </c>
      <c r="Z37" s="114">
        <f t="shared" si="11"/>
        <v>0</v>
      </c>
      <c r="AA37" s="114">
        <f t="shared" si="11"/>
        <v>0</v>
      </c>
      <c r="AB37" s="114">
        <f t="shared" si="11"/>
        <v>0</v>
      </c>
      <c r="AC37" s="114">
        <f t="shared" si="11"/>
        <v>0</v>
      </c>
      <c r="AD37" s="114">
        <f t="shared" ref="AD37" si="13">SUM(AD38:AD39)</f>
        <v>0</v>
      </c>
      <c r="AE37" s="114">
        <f t="shared" si="11"/>
        <v>0</v>
      </c>
      <c r="AF37" s="114">
        <f t="shared" si="11"/>
        <v>0</v>
      </c>
    </row>
    <row r="38" spans="1:32">
      <c r="A38" s="130" t="s">
        <v>61</v>
      </c>
      <c r="B38" s="131"/>
      <c r="C38" s="84">
        <v>21</v>
      </c>
      <c r="D38" s="115">
        <f>SUM(E38:AF38)</f>
        <v>-5670</v>
      </c>
      <c r="E38" s="108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>
        <v>-5670</v>
      </c>
      <c r="AC38" s="100"/>
      <c r="AD38" s="100"/>
      <c r="AE38" s="100"/>
      <c r="AF38" s="100"/>
    </row>
    <row r="39" spans="1:32" ht="26.25">
      <c r="A39" s="130" t="s">
        <v>63</v>
      </c>
      <c r="B39" s="131"/>
      <c r="C39" s="85">
        <v>21</v>
      </c>
      <c r="D39" s="115">
        <f>SUM(E39:AF39)</f>
        <v>5670</v>
      </c>
      <c r="E39" s="109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>
        <v>5670</v>
      </c>
      <c r="AC39" s="103"/>
      <c r="AD39" s="103"/>
      <c r="AE39" s="103"/>
      <c r="AF39" s="103"/>
    </row>
    <row r="40" spans="1:32" ht="15.75" thickBot="1">
      <c r="A40" s="137" t="s">
        <v>64</v>
      </c>
      <c r="B40" s="133">
        <v>10200</v>
      </c>
      <c r="C40" s="85">
        <v>23</v>
      </c>
      <c r="D40" s="110">
        <f t="shared" si="6"/>
        <v>0</v>
      </c>
      <c r="E40" s="111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>
        <v>600</v>
      </c>
      <c r="U40" s="112"/>
      <c r="V40" s="112">
        <v>-600</v>
      </c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</row>
    <row r="41" spans="1:32" ht="27" thickBot="1">
      <c r="A41" s="138" t="s">
        <v>66</v>
      </c>
      <c r="B41" s="122" t="s">
        <v>65</v>
      </c>
      <c r="C41" s="83">
        <v>11</v>
      </c>
      <c r="D41" s="91">
        <f>SUM(E41:AF41)</f>
        <v>-140000</v>
      </c>
      <c r="E41" s="116">
        <v>-140000</v>
      </c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</row>
    <row r="42" spans="1:32" ht="27" thickBot="1">
      <c r="A42" s="123" t="s">
        <v>67</v>
      </c>
      <c r="B42" s="124" t="s">
        <v>92</v>
      </c>
      <c r="C42" s="83">
        <v>11</v>
      </c>
      <c r="D42" s="91">
        <f>SUM(E42:AF42)</f>
        <v>140000</v>
      </c>
      <c r="E42" s="118"/>
      <c r="F42" s="119">
        <v>140000</v>
      </c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</row>
    <row r="43" spans="1:32" ht="27" thickBot="1">
      <c r="A43" s="126" t="s">
        <v>94</v>
      </c>
      <c r="B43" s="127"/>
      <c r="C43" s="83"/>
      <c r="D43" s="91">
        <f t="shared" ref="D43:D48" si="14">SUM(E43:AF43)</f>
        <v>0</v>
      </c>
      <c r="E43" s="121">
        <f t="shared" ref="E43:AF43" si="15">SUM(E44:E48)</f>
        <v>4000</v>
      </c>
      <c r="F43" s="121">
        <f t="shared" si="15"/>
        <v>0</v>
      </c>
      <c r="G43" s="121">
        <f t="shared" si="15"/>
        <v>1140</v>
      </c>
      <c r="H43" s="121">
        <f t="shared" si="15"/>
        <v>500</v>
      </c>
      <c r="I43" s="121">
        <f t="shared" si="15"/>
        <v>0</v>
      </c>
      <c r="J43" s="121">
        <f t="shared" si="15"/>
        <v>0</v>
      </c>
      <c r="K43" s="121">
        <f t="shared" si="15"/>
        <v>0</v>
      </c>
      <c r="L43" s="121">
        <f t="shared" si="15"/>
        <v>170</v>
      </c>
      <c r="M43" s="121">
        <f t="shared" si="15"/>
        <v>160</v>
      </c>
      <c r="N43" s="121">
        <f t="shared" si="15"/>
        <v>15280</v>
      </c>
      <c r="O43" s="121">
        <f t="shared" si="15"/>
        <v>0</v>
      </c>
      <c r="P43" s="121">
        <f t="shared" si="15"/>
        <v>0</v>
      </c>
      <c r="Q43" s="121">
        <f t="shared" si="15"/>
        <v>0</v>
      </c>
      <c r="R43" s="121">
        <f t="shared" si="15"/>
        <v>100</v>
      </c>
      <c r="S43" s="121">
        <f t="shared" si="15"/>
        <v>-16600</v>
      </c>
      <c r="T43" s="121">
        <f t="shared" si="15"/>
        <v>0</v>
      </c>
      <c r="U43" s="121">
        <f t="shared" si="15"/>
        <v>5900</v>
      </c>
      <c r="V43" s="121">
        <f t="shared" si="15"/>
        <v>0</v>
      </c>
      <c r="W43" s="121">
        <f t="shared" si="15"/>
        <v>0</v>
      </c>
      <c r="X43" s="121">
        <f t="shared" si="15"/>
        <v>0</v>
      </c>
      <c r="Y43" s="121">
        <f t="shared" si="15"/>
        <v>0</v>
      </c>
      <c r="Z43" s="121">
        <f t="shared" si="15"/>
        <v>0</v>
      </c>
      <c r="AA43" s="121">
        <f t="shared" si="15"/>
        <v>-670</v>
      </c>
      <c r="AB43" s="121">
        <f t="shared" si="15"/>
        <v>0</v>
      </c>
      <c r="AC43" s="121">
        <f t="shared" si="15"/>
        <v>0</v>
      </c>
      <c r="AD43" s="121">
        <f t="shared" si="15"/>
        <v>-11280</v>
      </c>
      <c r="AE43" s="121">
        <f t="shared" si="15"/>
        <v>300</v>
      </c>
      <c r="AF43" s="121">
        <f t="shared" si="15"/>
        <v>1000</v>
      </c>
    </row>
    <row r="44" spans="1:32">
      <c r="A44" s="82" t="s">
        <v>95</v>
      </c>
      <c r="B44" s="122" t="s">
        <v>96</v>
      </c>
      <c r="C44" s="139">
        <v>21</v>
      </c>
      <c r="D44" s="141">
        <f t="shared" si="14"/>
        <v>0</v>
      </c>
      <c r="E44" s="9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>
        <v>-900</v>
      </c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>
        <v>300</v>
      </c>
      <c r="AF44" s="114">
        <v>600</v>
      </c>
    </row>
    <row r="45" spans="1:32">
      <c r="A45" s="142" t="s">
        <v>95</v>
      </c>
      <c r="B45" s="143" t="s">
        <v>96</v>
      </c>
      <c r="C45" s="144">
        <v>11</v>
      </c>
      <c r="D45" s="99">
        <f t="shared" si="14"/>
        <v>0</v>
      </c>
      <c r="E45" s="97">
        <v>-3000</v>
      </c>
      <c r="F45" s="145"/>
      <c r="G45" s="145"/>
      <c r="H45" s="145"/>
      <c r="I45" s="145"/>
      <c r="J45" s="145"/>
      <c r="K45" s="145"/>
      <c r="L45" s="145"/>
      <c r="M45" s="145"/>
      <c r="N45" s="145">
        <v>3000</v>
      </c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</row>
    <row r="46" spans="1:32">
      <c r="A46" s="72" t="s">
        <v>98</v>
      </c>
      <c r="B46" s="124" t="s">
        <v>99</v>
      </c>
      <c r="C46" s="140">
        <v>21</v>
      </c>
      <c r="D46" s="96">
        <f t="shared" si="14"/>
        <v>0</v>
      </c>
      <c r="E46" s="101"/>
      <c r="F46" s="125"/>
      <c r="G46" s="125"/>
      <c r="H46" s="125"/>
      <c r="I46" s="125"/>
      <c r="J46" s="125"/>
      <c r="K46" s="125"/>
      <c r="L46" s="125"/>
      <c r="M46" s="125"/>
      <c r="N46" s="125">
        <v>5280</v>
      </c>
      <c r="O46" s="125"/>
      <c r="P46" s="125"/>
      <c r="Q46" s="125"/>
      <c r="R46" s="125">
        <v>100</v>
      </c>
      <c r="S46" s="125"/>
      <c r="T46" s="125"/>
      <c r="U46" s="125">
        <v>5900</v>
      </c>
      <c r="V46" s="125"/>
      <c r="W46" s="125"/>
      <c r="X46" s="125"/>
      <c r="Y46" s="125"/>
      <c r="Z46" s="125"/>
      <c r="AA46" s="125"/>
      <c r="AB46" s="125"/>
      <c r="AC46" s="125"/>
      <c r="AD46" s="125">
        <v>-11280</v>
      </c>
      <c r="AE46" s="125"/>
      <c r="AF46" s="125"/>
    </row>
    <row r="47" spans="1:32">
      <c r="A47" s="72" t="s">
        <v>100</v>
      </c>
      <c r="B47" s="124" t="s">
        <v>102</v>
      </c>
      <c r="C47" s="140">
        <v>21</v>
      </c>
      <c r="D47" s="96">
        <f t="shared" si="14"/>
        <v>0</v>
      </c>
      <c r="E47" s="101">
        <v>7000</v>
      </c>
      <c r="F47" s="125"/>
      <c r="G47" s="125">
        <v>1140</v>
      </c>
      <c r="H47" s="125"/>
      <c r="I47" s="125"/>
      <c r="J47" s="125"/>
      <c r="K47" s="125"/>
      <c r="L47" s="125"/>
      <c r="M47" s="125">
        <v>160</v>
      </c>
      <c r="N47" s="125"/>
      <c r="O47" s="125"/>
      <c r="P47" s="125"/>
      <c r="Q47" s="125"/>
      <c r="R47" s="125"/>
      <c r="S47" s="125">
        <f>-7400-1300</f>
        <v>-8700</v>
      </c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>
        <v>400</v>
      </c>
    </row>
    <row r="48" spans="1:32" ht="15.75" thickBot="1">
      <c r="A48" s="72" t="s">
        <v>103</v>
      </c>
      <c r="B48" s="124" t="s">
        <v>104</v>
      </c>
      <c r="C48" s="140">
        <v>21</v>
      </c>
      <c r="D48" s="96">
        <f t="shared" si="14"/>
        <v>0</v>
      </c>
      <c r="E48" s="101"/>
      <c r="F48" s="125"/>
      <c r="G48" s="125"/>
      <c r="H48" s="125">
        <v>500</v>
      </c>
      <c r="I48" s="125"/>
      <c r="J48" s="125"/>
      <c r="K48" s="125"/>
      <c r="L48" s="125">
        <v>170</v>
      </c>
      <c r="M48" s="125"/>
      <c r="N48" s="125">
        <v>7000</v>
      </c>
      <c r="O48" s="125"/>
      <c r="P48" s="125"/>
      <c r="Q48" s="125"/>
      <c r="R48" s="125"/>
      <c r="S48" s="125">
        <v>-7000</v>
      </c>
      <c r="T48" s="125"/>
      <c r="U48" s="125"/>
      <c r="V48" s="125"/>
      <c r="W48" s="125"/>
      <c r="X48" s="125"/>
      <c r="Y48" s="125"/>
      <c r="Z48" s="125"/>
      <c r="AA48" s="125">
        <v>-670</v>
      </c>
      <c r="AB48" s="125"/>
      <c r="AC48" s="125"/>
      <c r="AD48" s="125"/>
      <c r="AE48" s="125"/>
      <c r="AF48" s="125"/>
    </row>
    <row r="49" spans="1:32" ht="27" thickBot="1">
      <c r="A49" s="40" t="s">
        <v>26</v>
      </c>
      <c r="B49" s="41"/>
      <c r="C49" s="42"/>
      <c r="D49" s="120">
        <f>SUM(E49:AF49)</f>
        <v>0</v>
      </c>
      <c r="E49" s="92">
        <f>SUM(E16,E36,E41,E42,E43,E6)</f>
        <v>-223810</v>
      </c>
      <c r="F49" s="92">
        <f t="shared" ref="F49:AF49" si="16">SUM(F16,F36,F41,F42,F43,F6)</f>
        <v>140000</v>
      </c>
      <c r="G49" s="92">
        <f t="shared" si="16"/>
        <v>11940</v>
      </c>
      <c r="H49" s="92">
        <f t="shared" si="16"/>
        <v>500</v>
      </c>
      <c r="I49" s="92">
        <f t="shared" si="16"/>
        <v>-11539</v>
      </c>
      <c r="J49" s="92">
        <f t="shared" si="16"/>
        <v>6570</v>
      </c>
      <c r="K49" s="92">
        <f t="shared" si="16"/>
        <v>1304</v>
      </c>
      <c r="L49" s="92">
        <f t="shared" si="16"/>
        <v>-629</v>
      </c>
      <c r="M49" s="92">
        <f t="shared" si="16"/>
        <v>-231</v>
      </c>
      <c r="N49" s="92">
        <f t="shared" si="16"/>
        <v>21420</v>
      </c>
      <c r="O49" s="92">
        <f t="shared" si="16"/>
        <v>4850</v>
      </c>
      <c r="P49" s="92">
        <f t="shared" si="16"/>
        <v>1019</v>
      </c>
      <c r="Q49" s="92">
        <f t="shared" si="16"/>
        <v>22</v>
      </c>
      <c r="R49" s="92">
        <f t="shared" si="16"/>
        <v>46654</v>
      </c>
      <c r="S49" s="92">
        <f t="shared" si="16"/>
        <v>-16600</v>
      </c>
      <c r="T49" s="92">
        <f t="shared" si="16"/>
        <v>-1734</v>
      </c>
      <c r="U49" s="92">
        <f t="shared" si="16"/>
        <v>8011</v>
      </c>
      <c r="V49" s="92">
        <f t="shared" si="16"/>
        <v>6032</v>
      </c>
      <c r="W49" s="92">
        <f t="shared" si="16"/>
        <v>1757</v>
      </c>
      <c r="X49" s="92">
        <f t="shared" si="16"/>
        <v>0</v>
      </c>
      <c r="Y49" s="92">
        <f t="shared" si="16"/>
        <v>573</v>
      </c>
      <c r="Z49" s="92">
        <f t="shared" si="16"/>
        <v>-459</v>
      </c>
      <c r="AA49" s="92">
        <f t="shared" si="16"/>
        <v>12352</v>
      </c>
      <c r="AB49" s="92">
        <f t="shared" si="16"/>
        <v>0</v>
      </c>
      <c r="AC49" s="92">
        <f t="shared" si="16"/>
        <v>28</v>
      </c>
      <c r="AD49" s="92">
        <f t="shared" si="16"/>
        <v>-11280</v>
      </c>
      <c r="AE49" s="92">
        <f t="shared" si="16"/>
        <v>-700</v>
      </c>
      <c r="AF49" s="92">
        <f t="shared" si="16"/>
        <v>3950</v>
      </c>
    </row>
    <row r="50" spans="1:32" ht="53.25" customHeight="1">
      <c r="A50" s="149" t="s">
        <v>89</v>
      </c>
      <c r="B50" s="150"/>
      <c r="C50" s="150"/>
      <c r="D50" s="150"/>
      <c r="E50" s="43"/>
      <c r="F50" s="43"/>
      <c r="G50" s="43"/>
      <c r="H50" s="87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87"/>
      <c r="T50" s="43"/>
      <c r="U50" s="43"/>
      <c r="V50" s="43"/>
      <c r="W50" s="87"/>
      <c r="X50" s="43"/>
      <c r="Y50" s="43"/>
      <c r="Z50" s="43"/>
      <c r="AA50" s="43"/>
      <c r="AB50" s="43"/>
      <c r="AC50" s="43"/>
      <c r="AD50" s="87"/>
      <c r="AE50" s="43"/>
      <c r="AF50" s="43"/>
    </row>
    <row r="51" spans="1:32">
      <c r="A51" s="44"/>
      <c r="B51" s="45"/>
      <c r="C51" s="45"/>
      <c r="D51" s="46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</row>
    <row r="52" spans="1:32">
      <c r="A52" s="48" t="s">
        <v>27</v>
      </c>
      <c r="B52" s="45"/>
      <c r="C52" s="45"/>
      <c r="D52" s="46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</row>
    <row r="53" spans="1:32">
      <c r="A53" s="49"/>
      <c r="D53" s="46"/>
    </row>
    <row r="54" spans="1:32">
      <c r="A54" s="50" t="s">
        <v>28</v>
      </c>
      <c r="D54" s="51"/>
    </row>
    <row r="55" spans="1:32">
      <c r="A55" s="50" t="s">
        <v>29</v>
      </c>
      <c r="D55" s="52"/>
    </row>
    <row r="56" spans="1:32">
      <c r="A56" s="49"/>
      <c r="D56" s="52"/>
    </row>
  </sheetData>
  <mergeCells count="2">
    <mergeCell ref="A50:D50"/>
    <mergeCell ref="E2:Q2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&amp;RLisa 2
Tartu Linnavalitsuse 26.08.2014. a 
korralduse nr juurde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Lisa 1 </vt:lpstr>
      <vt:lpstr>Lisa 2</vt:lpstr>
      <vt:lpstr>'Lisa 2'!Print_Titles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2014-08-22T07:59:25Z</dcterms:modified>
</cp:coreProperties>
</file>